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<sst xmlns="http://schemas.openxmlformats.org/spreadsheetml/2006/main" count="160" uniqueCount="160">
  <si>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 xml:space="preserve"> 000 1161800000 0000 140</t>
  </si>
  <si>
    <t xml:space="preserve"> 000 1162100000 0000 140</t>
  </si>
  <si>
    <t xml:space="preserve"> 000 1162500000 0000 140</t>
  </si>
  <si>
    <t xml:space="preserve"> 000 1162800001 0000 140</t>
  </si>
  <si>
    <t xml:space="preserve"> 000 1163000001 0000 140</t>
  </si>
  <si>
    <t xml:space="preserve"> 000 1163500000 0000 140</t>
  </si>
  <si>
    <t xml:space="preserve"> 000 1164300001 0000 140</t>
  </si>
  <si>
    <t xml:space="preserve"> 000 1165100002 0000 140</t>
  </si>
  <si>
    <t xml:space="preserve"> 000 1169000000 0000 140</t>
  </si>
  <si>
    <t xml:space="preserve"> 000 1170000000 0000 000</t>
  </si>
  <si>
    <t xml:space="preserve"> 000 1170100000 0000 180</t>
  </si>
  <si>
    <t xml:space="preserve"> 000 1170500000 0000 180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</si>
  <si>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</si>
  <si>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</si>
  <si>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</si>
  <si>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</si>
  <si>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</si>
  <si>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</si>
  <si>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</si>
  <si>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</si>
  <si>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</si>
  <si>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</si>
  <si>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</si>
  <si>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000 1060600000 0000 110</t>
  </si>
  <si>
    <t xml:space="preserve"> 000 1080000000 0000 000</t>
  </si>
  <si>
    <t xml:space="preserve"> 000 1080300001 0000 110</t>
  </si>
  <si>
    <t xml:space="preserve"> 000 1090000000 0000 000</t>
  </si>
  <si>
    <t xml:space="preserve"> 000 1090400000 0000 110</t>
  </si>
  <si>
    <t xml:space="preserve"> 000 1110000000 0000 000</t>
  </si>
  <si>
    <t xml:space="preserve"> 000 1110501000 0000 120</t>
  </si>
  <si>
    <t xml:space="preserve"> 000 1110502000 0000 120</t>
  </si>
  <si>
    <t xml:space="preserve"> 000 1110503000 0000 120</t>
  </si>
  <si>
    <t xml:space="preserve"> 000 1110900000 0000 120</t>
  </si>
  <si>
    <t xml:space="preserve"> 000 1120000000 0000 000</t>
  </si>
  <si>
    <t xml:space="preserve"> 000 1120100001 0000 120</t>
  </si>
  <si>
    <t xml:space="preserve"> 000 1130000000 0000 000</t>
  </si>
  <si>
    <t xml:space="preserve"> 000 1130100000 0000 130</t>
  </si>
  <si>
    <t xml:space="preserve"> 000 1130200000 0000 130</t>
  </si>
  <si>
    <t xml:space="preserve"> 000 1140000000 0000 000</t>
  </si>
  <si>
    <t xml:space="preserve"> 000 1140200000 0000 000</t>
  </si>
  <si>
    <t xml:space="preserve"> 000 1140630000 0000 430</t>
  </si>
  <si>
    <t xml:space="preserve"> 000 1150000000 0000 000</t>
  </si>
  <si>
    <t xml:space="preserve"> 000 1150200000 0000 140</t>
  </si>
  <si>
    <t xml:space="preserve"> 000 1160000000 0000 000</t>
  </si>
  <si>
    <t xml:space="preserve"> 000 1160300000 0000 140</t>
  </si>
  <si>
    <t xml:space="preserve"> 000 1160800001 0000 140</t>
  </si>
  <si>
    <t>Наименование дохода</t>
  </si>
  <si>
    <t>тыс. руб.</t>
  </si>
  <si>
    <t>000 1080700001 0000 110</t>
  </si>
  <si>
    <t>000 1080400001 0000 110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</si>
  <si>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</si>
  <si>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</si>
  <si>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товаров, работ, услуг для обеспечения гоударственных и муниципальных нужд</t>
  </si>
  <si>
    <t>Земельный налог (по обязательствам, возникшим до 01.01.2016 года)</t>
  </si>
  <si>
    <t>НАЛОГИ НА ПРИБЫЛЬ,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</si>
  <si>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</si>
  <si>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</si>
  <si>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</si>
  <si>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</si>
  <si>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</si>
  <si>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</si>
  <si>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</si>
  <si>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</si>
  <si>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</si>
  <si>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</si>
  <si>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</si>
  <si>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</si>
  <si>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</si>
  <si>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</si>
  <si>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</si>
  <si>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</si>
  <si>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</si>
  <si>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</si>
  <si>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</si>
  <si>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</si>
  <si>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</si>
  <si>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</si>
  <si>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</si>
  <si>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</si>
  <si>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</si>
  <si>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</si>
  <si>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</si>
  <si>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</si>
  <si>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</si>
  <si>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</si>
  <si>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биологическиз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</si>
  <si>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</si>
  <si>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</si>
  <si>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</si>
  <si>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</si>
  <si>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</si>
  <si>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</si>
  <si>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</si>
  <si>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</si>
  <si>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</si>
  <si>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НАЛОГОВЫЕ ДОХОДЫ</t>
  </si>
  <si>
    <t>НЕНАЛОГОВЫЕ ДОХОДЫ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</si>
  <si>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</si>
  <si>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</si>
  <si>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</si>
  <si>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</si>
  <si>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</si>
  <si>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Иные безвозмездные поступления</t>
  </si>
  <si>
    <t xml:space="preserve">000 2190000000 0000 151 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</si>
  <si>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</si>
  <si>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</si>
  <si>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ДОХОДЫ БЮДЖЕТА - ВСЕГО</t>
  </si>
  <si>
    <t>Доходы от продажи земельных участков, государственная собственность на которые не разграничена</t>
  </si>
  <si>
    <t xml:space="preserve"> 000 1140602000 0000 430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</si>
  <si>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</si>
  <si>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000 2021000000 0000 151 </t>
  </si>
  <si>
    <t xml:space="preserve">000 2022000000 0000 151 </t>
  </si>
  <si>
    <t xml:space="preserve">000 2023000000 0000 151 </t>
  </si>
  <si>
    <t xml:space="preserve">000 2024000000 0000 151 </t>
  </si>
  <si>
    <t xml:space="preserve">000 2070000000 0000 151 </t>
  </si>
  <si>
    <t xml:space="preserve">000 2180000000 0000 151 </t>
  </si>
  <si>
    <t>Доходы бюджетов муниципальных районов от возврата организациями остатков субсидий прошлых лет</t>
  </si>
  <si>
    <t xml:space="preserve"> 000 1162300000 0000 140</t>
  </si>
  <si>
    <t>Доходы от возмещения ущерба при возникновении страховых случаев</t>
  </si>
  <si>
    <t xml:space="preserve"> 000 1164500001 0000 140</t>
  </si>
  <si>
    <t>Денежные взыскания (штрафы) за нарушение законодательства Российской Федерации о промышленной безопасности</t>
  </si>
  <si>
    <t xml:space="preserve">000 2040000000 0000 151 </t>
  </si>
  <si>
    <t>Безвозмездные поступления от негосударственных организаций в бюджеты городских поселений</t>
  </si>
  <si>
    <t xml:space="preserve"> 000 1060603000 0000 110</t>
  </si>
  <si>
    <t xml:space="preserve"> 000 1060604000 0000 110</t>
  </si>
  <si>
    <t xml:space="preserve"> 000 1110500000 0000 120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</si>
  <si>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</si>
  <si>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>000 1140601000 0000 430</t>
  </si>
  <si>
    <t>000 1140600000 0000 430</t>
  </si>
  <si>
    <t>Доходы от продажи земельных участков, находящихся в государственной и муниципальной собственности</t>
  </si>
  <si>
    <t>000 10302120010000110</t>
  </si>
  <si>
    <t>Акцизы на сидр, пуаре, медовуху, производимые на территории Российской Федерации</t>
  </si>
  <si>
    <t>000 1070000000 0000 000</t>
  </si>
  <si>
    <t>000 1070100001 0000 110</t>
  </si>
  <si>
    <t>НАЛОГИ, СБОРЫ И РЕГУЛЯРНЫЕ ПЛАТЕЖИ ЗА ПОЛЬЗОВАНИЕ ПРИРОДНЫМИ РЕСУРСАМИ</t>
  </si>
  <si>
    <t>Налоги на добычу полезных исокпаемых</t>
  </si>
  <si>
    <t xml:space="preserve"> 000 114 06025100000430</t>
  </si>
  <si>
    <t>Доходы от продажи земельных  участков, находящихся в государственной или муниципальной собственности</t>
  </si>
  <si>
    <t xml:space="preserve"> 000 11105025100000120</t>
  </si>
  <si>
    <t>Доходы в виде арендной платв за земельные участки</t>
  </si>
  <si>
    <t xml:space="preserve">                   Глава администрации</t>
  </si>
  <si>
    <t>налог на доходы физических лиц</t>
  </si>
  <si>
    <t>Земельный налог-всего</t>
  </si>
  <si>
    <t>в т.ч.земельный налог с организаций</t>
  </si>
  <si>
    <t>в т.ч. земельный налог с физических лиц</t>
  </si>
  <si>
    <t>год</t>
  </si>
  <si>
    <t xml:space="preserve">      И.Е.Абрамова</t>
  </si>
  <si>
    <t>исполнитель Козлова НА 57685</t>
  </si>
  <si>
    <t xml:space="preserve"> Единый сельскохозяйственный налог</t>
  </si>
  <si>
    <t>Налог на имущество физических лиц</t>
  </si>
  <si>
    <t>ШТРАФЫ,  САНКЦИИ, ВОЗМЕЩЕНИЕ УЩЕРБА</t>
  </si>
  <si>
    <t>Исполнено 
2022 год</t>
  </si>
  <si>
    <t xml:space="preserve">АНАЛИЗ ПОСТУПЛЕНИЯ НАЛОГОВЫХ И НЕНАЛОГОВЫХ ДОХОДОВ В БЮДЖЕТ МО ТОЛПУХОВСКОЕ за2023год </t>
  </si>
  <si>
    <t>Первоначальный план на 2023 год</t>
  </si>
  <si>
    <t>Уточненный план на
2023 год</t>
  </si>
  <si>
    <t>Исполнено
2023год</t>
  </si>
  <si>
    <t>% 
исполнения
поступлений 2023 года к уточненному плану 2023 года
(гр 7 / гр 6)</t>
  </si>
  <si>
    <t>Отклонение 
поступлений 2023 года от уточненного плана 2023 года
+/-
(гр 7 - гр 6)</t>
  </si>
  <si>
    <t>% 
роста/ снижения 
поступлений 
2023 года к 
поступлениям 
2022 года
(гр 7 / гр 4)</t>
  </si>
  <si>
    <t>Отклонение поступлений 
2023 года от поступлений 
2022 года
+/-
(гр 7 - гр 4)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</si>
</sst>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.mm\.yyyy"/>
    <numFmt numFmtId="189" formatCode="0.0%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5" fillId="34" borderId="1" applyNumberFormat="0" applyAlignment="0" applyProtection="0"/>
    <xf numFmtId="0" fontId="6" fillId="35" borderId="2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4" borderId="0" applyNumberFormat="0" applyBorder="0" applyAlignment="0" applyProtection="0"/>
    <xf numFmtId="0" fontId="4" fillId="4" borderId="7" applyNumberFormat="0" applyFont="0" applyAlignment="0" applyProtection="0"/>
    <xf numFmtId="0" fontId="15" fillId="34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49" fontId="20" fillId="0" borderId="0">
      <alignment horizontal="center"/>
      <protection/>
    </xf>
    <xf numFmtId="49" fontId="20" fillId="0" borderId="10">
      <alignment horizontal="center" wrapText="1"/>
      <protection/>
    </xf>
    <xf numFmtId="49" fontId="20" fillId="0" borderId="11">
      <alignment horizontal="center" wrapText="1"/>
      <protection/>
    </xf>
    <xf numFmtId="49" fontId="20" fillId="0" borderId="12">
      <alignment horizontal="center"/>
      <protection/>
    </xf>
    <xf numFmtId="49" fontId="20" fillId="0" borderId="13">
      <alignment/>
      <protection/>
    </xf>
    <xf numFmtId="4" fontId="20" fillId="0" borderId="12">
      <alignment horizontal="right"/>
      <protection/>
    </xf>
    <xf numFmtId="4" fontId="20" fillId="0" borderId="10">
      <alignment horizontal="right"/>
      <protection/>
    </xf>
    <xf numFmtId="49" fontId="20" fillId="0" borderId="0">
      <alignment horizontal="right"/>
      <protection/>
    </xf>
    <xf numFmtId="4" fontId="20" fillId="0" borderId="14">
      <alignment horizontal="right"/>
      <protection/>
    </xf>
    <xf numFmtId="49" fontId="20" fillId="0" borderId="15">
      <alignment horizontal="center"/>
      <protection/>
    </xf>
    <xf numFmtId="4" fontId="20" fillId="0" borderId="16">
      <alignment horizontal="right"/>
      <protection/>
    </xf>
    <xf numFmtId="0" fontId="20" fillId="0" borderId="17">
      <alignment horizontal="left" wrapText="1"/>
      <protection/>
    </xf>
    <xf numFmtId="0" fontId="21" fillId="0" borderId="18">
      <alignment horizontal="left" wrapText="1"/>
      <protection/>
    </xf>
    <xf numFmtId="0" fontId="20" fillId="0" borderId="19">
      <alignment horizontal="left" wrapText="1" indent="2"/>
      <protection/>
    </xf>
    <xf numFmtId="0" fontId="16" fillId="0" borderId="20">
      <alignment/>
      <protection/>
    </xf>
    <xf numFmtId="0" fontId="20" fillId="0" borderId="13">
      <alignment/>
      <protection/>
    </xf>
    <xf numFmtId="0" fontId="16" fillId="0" borderId="13">
      <alignment/>
      <protection/>
    </xf>
    <xf numFmtId="0" fontId="21" fillId="0" borderId="0">
      <alignment horizontal="center"/>
      <protection/>
    </xf>
    <xf numFmtId="0" fontId="21" fillId="0" borderId="13">
      <alignment/>
      <protection/>
    </xf>
    <xf numFmtId="0" fontId="20" fillId="0" borderId="21">
      <alignment horizontal="left" wrapText="1"/>
      <protection/>
    </xf>
    <xf numFmtId="0" fontId="20" fillId="0" borderId="22">
      <alignment horizontal="left" wrapText="1" indent="1"/>
      <protection/>
    </xf>
    <xf numFmtId="0" fontId="20" fillId="0" borderId="21">
      <alignment horizontal="left" wrapText="1" indent="2"/>
      <protection/>
    </xf>
    <xf numFmtId="0" fontId="16" fillId="37" borderId="23">
      <alignment/>
      <protection/>
    </xf>
    <xf numFmtId="0" fontId="20" fillId="0" borderId="24">
      <alignment horizontal="left" wrapText="1" indent="2"/>
      <protection/>
    </xf>
    <xf numFmtId="0" fontId="20" fillId="0" borderId="0">
      <alignment horizontal="center" wrapText="1"/>
      <protection/>
    </xf>
    <xf numFmtId="49" fontId="20" fillId="0" borderId="13">
      <alignment horizontal="left"/>
      <protection/>
    </xf>
    <xf numFmtId="49" fontId="20" fillId="0" borderId="25">
      <alignment horizontal="center" wrapText="1"/>
      <protection/>
    </xf>
    <xf numFmtId="49" fontId="20" fillId="0" borderId="25">
      <alignment horizontal="center" shrinkToFit="1"/>
      <protection/>
    </xf>
    <xf numFmtId="49" fontId="20" fillId="0" borderId="12">
      <alignment horizontal="center" shrinkToFit="1"/>
      <protection/>
    </xf>
    <xf numFmtId="0" fontId="20" fillId="0" borderId="26">
      <alignment horizontal="left" wrapText="1"/>
      <protection/>
    </xf>
    <xf numFmtId="0" fontId="20" fillId="0" borderId="17">
      <alignment horizontal="left" wrapText="1" indent="1"/>
      <protection/>
    </xf>
    <xf numFmtId="0" fontId="20" fillId="0" borderId="26">
      <alignment horizontal="left" wrapText="1" indent="2"/>
      <protection/>
    </xf>
    <xf numFmtId="0" fontId="20" fillId="0" borderId="17">
      <alignment horizontal="left" wrapText="1" indent="2"/>
      <protection/>
    </xf>
    <xf numFmtId="0" fontId="16" fillId="0" borderId="27">
      <alignment/>
      <protection/>
    </xf>
    <xf numFmtId="0" fontId="16" fillId="0" borderId="28">
      <alignment/>
      <protection/>
    </xf>
    <xf numFmtId="0" fontId="21" fillId="0" borderId="29">
      <alignment horizontal="center" vertical="center" textRotation="90" wrapText="1"/>
      <protection/>
    </xf>
    <xf numFmtId="0" fontId="21" fillId="0" borderId="20">
      <alignment horizontal="center" vertical="center" textRotation="90" wrapText="1"/>
      <protection/>
    </xf>
    <xf numFmtId="0" fontId="20" fillId="0" borderId="0">
      <alignment vertical="center"/>
      <protection/>
    </xf>
    <xf numFmtId="0" fontId="21" fillId="0" borderId="13">
      <alignment horizontal="center" vertical="center" textRotation="90" wrapText="1"/>
      <protection/>
    </xf>
    <xf numFmtId="0" fontId="21" fillId="0" borderId="20">
      <alignment horizontal="center" vertical="center" textRotation="90"/>
      <protection/>
    </xf>
    <xf numFmtId="0" fontId="21" fillId="0" borderId="13">
      <alignment horizontal="center" vertical="center" textRotation="90"/>
      <protection/>
    </xf>
    <xf numFmtId="0" fontId="21" fillId="0" borderId="29">
      <alignment horizontal="center" vertical="center" textRotation="90"/>
      <protection/>
    </xf>
    <xf numFmtId="0" fontId="21" fillId="0" borderId="30">
      <alignment horizontal="center" vertical="center" textRotation="90"/>
      <protection/>
    </xf>
    <xf numFmtId="0" fontId="22" fillId="0" borderId="13">
      <alignment wrapText="1"/>
      <protection/>
    </xf>
    <xf numFmtId="0" fontId="22" fillId="0" borderId="30">
      <alignment wrapText="1"/>
      <protection/>
    </xf>
    <xf numFmtId="0" fontId="22" fillId="0" borderId="20">
      <alignment wrapText="1"/>
      <protection/>
    </xf>
    <xf numFmtId="0" fontId="20" fillId="0" borderId="30">
      <alignment horizontal="center" vertical="top" wrapText="1"/>
      <protection/>
    </xf>
    <xf numFmtId="0" fontId="21" fillId="0" borderId="31">
      <alignment/>
      <protection/>
    </xf>
    <xf numFmtId="49" fontId="23" fillId="0" borderId="32">
      <alignment horizontal="left" vertical="center" wrapText="1"/>
      <protection/>
    </xf>
    <xf numFmtId="49" fontId="20" fillId="0" borderId="33">
      <alignment horizontal="left" vertical="center" wrapText="1" indent="2"/>
      <protection/>
    </xf>
    <xf numFmtId="49" fontId="20" fillId="0" borderId="24">
      <alignment horizontal="left" vertical="center" wrapText="1" indent="3"/>
      <protection/>
    </xf>
    <xf numFmtId="49" fontId="20" fillId="0" borderId="32">
      <alignment horizontal="left" vertical="center" wrapText="1" indent="3"/>
      <protection/>
    </xf>
    <xf numFmtId="49" fontId="20" fillId="0" borderId="34">
      <alignment horizontal="left" vertical="center" wrapText="1" indent="3"/>
      <protection/>
    </xf>
    <xf numFmtId="0" fontId="23" fillId="0" borderId="31">
      <alignment horizontal="left" vertical="center" wrapText="1"/>
      <protection/>
    </xf>
    <xf numFmtId="49" fontId="20" fillId="0" borderId="20">
      <alignment horizontal="left" vertical="center" wrapText="1" indent="3"/>
      <protection/>
    </xf>
    <xf numFmtId="49" fontId="20" fillId="0" borderId="0">
      <alignment horizontal="left" vertical="center" wrapText="1" indent="3"/>
      <protection/>
    </xf>
    <xf numFmtId="49" fontId="20" fillId="0" borderId="13">
      <alignment horizontal="left" vertical="center" wrapText="1" indent="3"/>
      <protection/>
    </xf>
    <xf numFmtId="49" fontId="23" fillId="0" borderId="31">
      <alignment horizontal="left" vertical="center" wrapText="1"/>
      <protection/>
    </xf>
    <xf numFmtId="0" fontId="20" fillId="0" borderId="32">
      <alignment horizontal="left" vertical="center" wrapText="1"/>
      <protection/>
    </xf>
    <xf numFmtId="0" fontId="20" fillId="0" borderId="34">
      <alignment horizontal="left" vertical="center" wrapText="1"/>
      <protection/>
    </xf>
    <xf numFmtId="49" fontId="20" fillId="0" borderId="32">
      <alignment horizontal="left" vertical="center" wrapText="1"/>
      <protection/>
    </xf>
    <xf numFmtId="49" fontId="20" fillId="0" borderId="34">
      <alignment horizontal="left" vertical="center" wrapText="1"/>
      <protection/>
    </xf>
    <xf numFmtId="49" fontId="21" fillId="0" borderId="35">
      <alignment horizontal="center"/>
      <protection/>
    </xf>
    <xf numFmtId="49" fontId="21" fillId="0" borderId="36">
      <alignment horizontal="center" vertical="center" wrapText="1"/>
      <protection/>
    </xf>
    <xf numFmtId="49" fontId="20" fillId="0" borderId="37">
      <alignment horizontal="center" vertical="center" wrapText="1"/>
      <protection/>
    </xf>
    <xf numFmtId="49" fontId="20" fillId="0" borderId="25">
      <alignment horizontal="center" vertical="center" wrapText="1"/>
      <protection/>
    </xf>
    <xf numFmtId="49" fontId="20" fillId="0" borderId="36">
      <alignment horizontal="center" vertical="center" wrapText="1"/>
      <protection/>
    </xf>
    <xf numFmtId="49" fontId="20" fillId="0" borderId="38">
      <alignment horizontal="center" vertical="center" wrapText="1"/>
      <protection/>
    </xf>
    <xf numFmtId="49" fontId="20" fillId="0" borderId="39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49" fontId="20" fillId="0" borderId="13">
      <alignment horizontal="center" vertical="center" wrapText="1"/>
      <protection/>
    </xf>
    <xf numFmtId="49" fontId="21" fillId="0" borderId="35">
      <alignment horizontal="center" vertical="center" wrapText="1"/>
      <protection/>
    </xf>
    <xf numFmtId="0" fontId="21" fillId="0" borderId="35">
      <alignment horizontal="center" vertical="center"/>
      <protection/>
    </xf>
    <xf numFmtId="0" fontId="20" fillId="0" borderId="37">
      <alignment horizontal="center" vertical="center"/>
      <protection/>
    </xf>
    <xf numFmtId="0" fontId="20" fillId="0" borderId="25">
      <alignment horizontal="center" vertical="center"/>
      <protection/>
    </xf>
    <xf numFmtId="0" fontId="20" fillId="0" borderId="36">
      <alignment horizontal="center" vertical="center"/>
      <protection/>
    </xf>
    <xf numFmtId="0" fontId="21" fillId="0" borderId="36">
      <alignment horizontal="center" vertical="center"/>
      <protection/>
    </xf>
    <xf numFmtId="0" fontId="20" fillId="0" borderId="38">
      <alignment horizontal="center" vertical="center"/>
      <protection/>
    </xf>
    <xf numFmtId="49" fontId="21" fillId="0" borderId="35">
      <alignment horizontal="center" vertical="center"/>
      <protection/>
    </xf>
    <xf numFmtId="49" fontId="20" fillId="0" borderId="37">
      <alignment horizontal="center" vertical="center"/>
      <protection/>
    </xf>
    <xf numFmtId="49" fontId="20" fillId="0" borderId="25">
      <alignment horizontal="center" vertical="center"/>
      <protection/>
    </xf>
    <xf numFmtId="49" fontId="20" fillId="0" borderId="36">
      <alignment horizontal="center" vertical="center"/>
      <protection/>
    </xf>
    <xf numFmtId="49" fontId="20" fillId="0" borderId="38">
      <alignment horizontal="center" vertical="center"/>
      <protection/>
    </xf>
    <xf numFmtId="49" fontId="20" fillId="0" borderId="13">
      <alignment horizontal="center"/>
      <protection/>
    </xf>
    <xf numFmtId="0" fontId="20" fillId="0" borderId="20">
      <alignment horizontal="center"/>
      <protection/>
    </xf>
    <xf numFmtId="0" fontId="20" fillId="0" borderId="0">
      <alignment horizontal="center"/>
      <protection/>
    </xf>
    <xf numFmtId="49" fontId="20" fillId="0" borderId="13">
      <alignment/>
      <protection/>
    </xf>
    <xf numFmtId="0" fontId="20" fillId="0" borderId="30">
      <alignment horizontal="center" vertical="top"/>
      <protection/>
    </xf>
    <xf numFmtId="49" fontId="20" fillId="0" borderId="30">
      <alignment horizontal="center" vertical="top" wrapText="1"/>
      <protection/>
    </xf>
    <xf numFmtId="0" fontId="20" fillId="0" borderId="27">
      <alignment/>
      <protection/>
    </xf>
    <xf numFmtId="4" fontId="20" fillId="0" borderId="40">
      <alignment horizontal="right"/>
      <protection/>
    </xf>
    <xf numFmtId="4" fontId="20" fillId="0" borderId="39">
      <alignment horizontal="right"/>
      <protection/>
    </xf>
    <xf numFmtId="4" fontId="20" fillId="0" borderId="0">
      <alignment horizontal="right" shrinkToFit="1"/>
      <protection/>
    </xf>
    <xf numFmtId="4" fontId="20" fillId="0" borderId="13">
      <alignment horizontal="right"/>
      <protection/>
    </xf>
    <xf numFmtId="0" fontId="20" fillId="0" borderId="20">
      <alignment/>
      <protection/>
    </xf>
    <xf numFmtId="0" fontId="20" fillId="0" borderId="30">
      <alignment horizontal="center" vertical="top" wrapText="1"/>
      <protection/>
    </xf>
    <xf numFmtId="0" fontId="20" fillId="0" borderId="13">
      <alignment horizontal="center"/>
      <protection/>
    </xf>
    <xf numFmtId="49" fontId="20" fillId="0" borderId="20">
      <alignment horizontal="center"/>
      <protection/>
    </xf>
    <xf numFmtId="49" fontId="20" fillId="0" borderId="0">
      <alignment horizontal="left"/>
      <protection/>
    </xf>
    <xf numFmtId="4" fontId="20" fillId="0" borderId="27">
      <alignment horizontal="right"/>
      <protection/>
    </xf>
    <xf numFmtId="0" fontId="20" fillId="0" borderId="30">
      <alignment horizontal="center" vertical="top"/>
      <protection/>
    </xf>
    <xf numFmtId="4" fontId="20" fillId="0" borderId="28">
      <alignment horizontal="right"/>
      <protection/>
    </xf>
    <xf numFmtId="4" fontId="20" fillId="0" borderId="41">
      <alignment horizontal="right"/>
      <protection/>
    </xf>
    <xf numFmtId="0" fontId="20" fillId="0" borderId="28">
      <alignment/>
      <protection/>
    </xf>
    <xf numFmtId="0" fontId="1" fillId="0" borderId="42">
      <alignment/>
      <protection/>
    </xf>
    <xf numFmtId="0" fontId="16" fillId="37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37" borderId="13">
      <alignment/>
      <protection/>
    </xf>
    <xf numFmtId="49" fontId="20" fillId="0" borderId="30">
      <alignment horizontal="center" vertical="center" wrapText="1"/>
      <protection/>
    </xf>
    <xf numFmtId="49" fontId="20" fillId="0" borderId="30">
      <alignment horizontal="center" vertical="center" wrapText="1"/>
      <protection/>
    </xf>
    <xf numFmtId="0" fontId="16" fillId="37" borderId="43">
      <alignment/>
      <protection/>
    </xf>
    <xf numFmtId="0" fontId="20" fillId="0" borderId="44">
      <alignment horizontal="left" wrapText="1"/>
      <protection/>
    </xf>
    <xf numFmtId="0" fontId="20" fillId="0" borderId="21">
      <alignment horizontal="left" wrapText="1" indent="1"/>
      <protection/>
    </xf>
    <xf numFmtId="0" fontId="20" fillId="0" borderId="15">
      <alignment horizontal="left" wrapText="1" indent="2"/>
      <protection/>
    </xf>
    <xf numFmtId="0" fontId="16" fillId="37" borderId="20">
      <alignment/>
      <protection/>
    </xf>
    <xf numFmtId="0" fontId="25" fillId="0" borderId="0">
      <alignment horizontal="center" wrapText="1"/>
      <protection/>
    </xf>
    <xf numFmtId="0" fontId="26" fillId="0" borderId="0">
      <alignment horizontal="center" vertical="top"/>
      <protection/>
    </xf>
    <xf numFmtId="0" fontId="20" fillId="0" borderId="13">
      <alignment wrapText="1"/>
      <protection/>
    </xf>
    <xf numFmtId="0" fontId="20" fillId="0" borderId="43">
      <alignment wrapText="1"/>
      <protection/>
    </xf>
    <xf numFmtId="0" fontId="20" fillId="0" borderId="20">
      <alignment horizontal="left"/>
      <protection/>
    </xf>
    <xf numFmtId="0" fontId="16" fillId="37" borderId="45">
      <alignment/>
      <protection/>
    </xf>
    <xf numFmtId="49" fontId="20" fillId="0" borderId="35">
      <alignment horizontal="center" wrapText="1"/>
      <protection/>
    </xf>
    <xf numFmtId="49" fontId="20" fillId="0" borderId="37">
      <alignment horizontal="center" wrapText="1"/>
      <protection/>
    </xf>
    <xf numFmtId="49" fontId="20" fillId="0" borderId="36">
      <alignment horizontal="center"/>
      <protection/>
    </xf>
    <xf numFmtId="0" fontId="16" fillId="37" borderId="46">
      <alignment/>
      <protection/>
    </xf>
    <xf numFmtId="0" fontId="20" fillId="0" borderId="39">
      <alignment/>
      <protection/>
    </xf>
    <xf numFmtId="0" fontId="20" fillId="0" borderId="0">
      <alignment horizontal="center"/>
      <protection/>
    </xf>
    <xf numFmtId="49" fontId="20" fillId="0" borderId="20">
      <alignment/>
      <protection/>
    </xf>
    <xf numFmtId="49" fontId="20" fillId="0" borderId="0">
      <alignment/>
      <protection/>
    </xf>
    <xf numFmtId="49" fontId="20" fillId="0" borderId="10">
      <alignment horizontal="center"/>
      <protection/>
    </xf>
    <xf numFmtId="49" fontId="20" fillId="0" borderId="27">
      <alignment horizontal="center"/>
      <protection/>
    </xf>
    <xf numFmtId="49" fontId="20" fillId="0" borderId="30">
      <alignment horizontal="center"/>
      <protection/>
    </xf>
    <xf numFmtId="49" fontId="20" fillId="0" borderId="30">
      <alignment horizontal="center" vertical="center" wrapText="1"/>
      <protection/>
    </xf>
    <xf numFmtId="49" fontId="20" fillId="0" borderId="40">
      <alignment horizontal="center" vertical="center" wrapText="1"/>
      <protection/>
    </xf>
    <xf numFmtId="0" fontId="16" fillId="37" borderId="47">
      <alignment/>
      <protection/>
    </xf>
    <xf numFmtId="4" fontId="20" fillId="0" borderId="30">
      <alignment horizontal="right"/>
      <protection/>
    </xf>
    <xf numFmtId="0" fontId="20" fillId="34" borderId="39">
      <alignment/>
      <protection/>
    </xf>
    <xf numFmtId="0" fontId="20" fillId="34" borderId="0">
      <alignment/>
      <protection/>
    </xf>
    <xf numFmtId="0" fontId="25" fillId="0" borderId="0">
      <alignment horizontal="center" wrapText="1"/>
      <protection/>
    </xf>
    <xf numFmtId="0" fontId="27" fillId="0" borderId="48">
      <alignment/>
      <protection/>
    </xf>
    <xf numFmtId="49" fontId="28" fillId="0" borderId="49">
      <alignment horizontal="right"/>
      <protection/>
    </xf>
    <xf numFmtId="0" fontId="20" fillId="0" borderId="49">
      <alignment horizontal="right"/>
      <protection/>
    </xf>
    <xf numFmtId="0" fontId="27" fillId="0" borderId="13">
      <alignment/>
      <protection/>
    </xf>
    <xf numFmtId="0" fontId="20" fillId="0" borderId="40">
      <alignment horizontal="center"/>
      <protection/>
    </xf>
    <xf numFmtId="49" fontId="16" fillId="0" borderId="50">
      <alignment horizontal="center"/>
      <protection/>
    </xf>
    <xf numFmtId="188" fontId="20" fillId="0" borderId="18">
      <alignment horizontal="center"/>
      <protection/>
    </xf>
    <xf numFmtId="0" fontId="20" fillId="0" borderId="51">
      <alignment horizontal="center"/>
      <protection/>
    </xf>
    <xf numFmtId="49" fontId="20" fillId="0" borderId="19">
      <alignment horizontal="center"/>
      <protection/>
    </xf>
    <xf numFmtId="49" fontId="20" fillId="0" borderId="18">
      <alignment horizontal="center"/>
      <protection/>
    </xf>
    <xf numFmtId="0" fontId="20" fillId="0" borderId="18">
      <alignment horizontal="center"/>
      <protection/>
    </xf>
    <xf numFmtId="49" fontId="20" fillId="0" borderId="52">
      <alignment horizontal="center"/>
      <protection/>
    </xf>
    <xf numFmtId="0" fontId="1" fillId="0" borderId="39">
      <alignment/>
      <protection/>
    </xf>
    <xf numFmtId="0" fontId="27" fillId="0" borderId="0">
      <alignment/>
      <protection/>
    </xf>
    <xf numFmtId="0" fontId="16" fillId="0" borderId="53">
      <alignment/>
      <protection/>
    </xf>
    <xf numFmtId="0" fontId="16" fillId="0" borderId="42">
      <alignment/>
      <protection/>
    </xf>
    <xf numFmtId="4" fontId="20" fillId="0" borderId="15">
      <alignment horizontal="right"/>
      <protection/>
    </xf>
    <xf numFmtId="49" fontId="20" fillId="0" borderId="28">
      <alignment horizontal="center"/>
      <protection/>
    </xf>
    <xf numFmtId="0" fontId="20" fillId="0" borderId="54">
      <alignment horizontal="left" wrapText="1"/>
      <protection/>
    </xf>
    <xf numFmtId="0" fontId="20" fillId="0" borderId="26">
      <alignment horizontal="left" wrapText="1" indent="1"/>
      <protection/>
    </xf>
    <xf numFmtId="0" fontId="20" fillId="0" borderId="18">
      <alignment horizontal="left" wrapText="1" indent="2"/>
      <protection/>
    </xf>
    <xf numFmtId="0" fontId="16" fillId="37" borderId="55">
      <alignment/>
      <protection/>
    </xf>
    <xf numFmtId="0" fontId="20" fillId="34" borderId="23">
      <alignment/>
      <protection/>
    </xf>
    <xf numFmtId="0" fontId="25" fillId="0" borderId="0">
      <alignment horizontal="left" wrapText="1"/>
      <protection/>
    </xf>
    <xf numFmtId="49" fontId="16" fillId="0" borderId="0">
      <alignment/>
      <protection/>
    </xf>
    <xf numFmtId="0" fontId="20" fillId="0" borderId="0">
      <alignment horizontal="right"/>
      <protection/>
    </xf>
    <xf numFmtId="49" fontId="20" fillId="0" borderId="0">
      <alignment horizontal="right"/>
      <protection/>
    </xf>
    <xf numFmtId="0" fontId="20" fillId="0" borderId="0">
      <alignment horizontal="left" wrapText="1"/>
      <protection/>
    </xf>
    <xf numFmtId="0" fontId="20" fillId="0" borderId="13">
      <alignment horizontal="left"/>
      <protection/>
    </xf>
    <xf numFmtId="0" fontId="20" fillId="0" borderId="22">
      <alignment horizontal="left" wrapText="1"/>
      <protection/>
    </xf>
    <xf numFmtId="0" fontId="20" fillId="0" borderId="43">
      <alignment/>
      <protection/>
    </xf>
    <xf numFmtId="0" fontId="21" fillId="0" borderId="56">
      <alignment horizontal="left" wrapText="1"/>
      <protection/>
    </xf>
    <xf numFmtId="0" fontId="20" fillId="0" borderId="14">
      <alignment horizontal="left" wrapText="1" indent="2"/>
      <protection/>
    </xf>
    <xf numFmtId="49" fontId="20" fillId="0" borderId="0">
      <alignment horizontal="center" wrapText="1"/>
      <protection/>
    </xf>
    <xf numFmtId="49" fontId="20" fillId="0" borderId="36">
      <alignment horizontal="center" wrapText="1"/>
      <protection/>
    </xf>
    <xf numFmtId="0" fontId="20" fillId="0" borderId="57">
      <alignment/>
      <protection/>
    </xf>
    <xf numFmtId="0" fontId="20" fillId="0" borderId="58">
      <alignment horizontal="center" wrapText="1"/>
      <protection/>
    </xf>
    <xf numFmtId="0" fontId="16" fillId="37" borderId="39">
      <alignment/>
      <protection/>
    </xf>
    <xf numFmtId="49" fontId="20" fillId="0" borderId="25">
      <alignment horizontal="center"/>
      <protection/>
    </xf>
    <xf numFmtId="0" fontId="16" fillId="0" borderId="39">
      <alignment/>
      <protection/>
    </xf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59" applyNumberFormat="0" applyAlignment="0" applyProtection="0"/>
    <xf numFmtId="0" fontId="53" fillId="45" borderId="60" applyNumberFormat="0" applyAlignment="0" applyProtection="0"/>
    <xf numFmtId="0" fontId="54" fillId="45" borderId="5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62" applyNumberFormat="0" applyFill="0" applyAlignment="0" applyProtection="0"/>
    <xf numFmtId="0" fontId="57" fillId="0" borderId="6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4" applyNumberFormat="0" applyFill="0" applyAlignment="0" applyProtection="0"/>
    <xf numFmtId="0" fontId="59" fillId="46" borderId="65" applyNumberFormat="0" applyAlignment="0" applyProtection="0"/>
    <xf numFmtId="0" fontId="60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9" borderId="66" applyNumberFormat="0" applyFont="0" applyAlignment="0" applyProtection="0"/>
    <xf numFmtId="9" fontId="0" fillId="0" borderId="0" applyFont="0" applyFill="0" applyBorder="0" applyAlignment="0" applyProtection="0"/>
    <xf numFmtId="0" fontId="64" fillId="0" borderId="67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50" borderId="0" applyNumberFormat="0" applyBorder="0" applyAlignment="0" applyProtection="0"/>
  </cellStyleXfs>
  <cellXfs count="58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8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190" fontId="0" fillId="0" borderId="0" xfId="0" applyNumberFormat="1" applyFont="1" applyAlignment="1">
      <alignment/>
    </xf>
    <xf numFmtId="0" fontId="0" fillId="0" borderId="69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70" xfId="0" applyFont="1" applyBorder="1" applyAlignment="1">
      <alignment horizontal="justify"/>
    </xf>
    <xf numFmtId="0" fontId="16" fillId="0" borderId="69" xfId="197" applyNumberFormat="1" applyFont="1" applyBorder="1" applyAlignment="1" applyProtection="1">
      <alignment horizontal="justify" wrapText="1"/>
      <protection/>
    </xf>
    <xf numFmtId="0" fontId="34" fillId="0" borderId="71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190" fontId="35" fillId="0" borderId="69" xfId="0" applyNumberFormat="1" applyFont="1" applyBorder="1" applyAlignment="1">
      <alignment/>
    </xf>
    <xf numFmtId="189" fontId="35" fillId="0" borderId="69" xfId="285" applyNumberFormat="1" applyFont="1" applyBorder="1" applyAlignment="1">
      <alignment/>
    </xf>
    <xf numFmtId="190" fontId="35" fillId="0" borderId="68" xfId="0" applyNumberFormat="1" applyFont="1" applyBorder="1" applyAlignment="1">
      <alignment/>
    </xf>
    <xf numFmtId="190" fontId="35" fillId="0" borderId="70" xfId="0" applyNumberFormat="1" applyFont="1" applyBorder="1" applyAlignment="1">
      <alignment/>
    </xf>
    <xf numFmtId="189" fontId="35" fillId="0" borderId="70" xfId="285" applyNumberFormat="1" applyFont="1" applyBorder="1" applyAlignment="1">
      <alignment/>
    </xf>
    <xf numFmtId="190" fontId="35" fillId="0" borderId="73" xfId="0" applyNumberFormat="1" applyFont="1" applyBorder="1" applyAlignment="1">
      <alignment/>
    </xf>
    <xf numFmtId="190" fontId="35" fillId="0" borderId="0" xfId="0" applyNumberFormat="1" applyFont="1" applyAlignment="1">
      <alignment/>
    </xf>
    <xf numFmtId="0" fontId="37" fillId="0" borderId="69" xfId="0" applyFont="1" applyBorder="1" applyAlignment="1">
      <alignment horizontal="center" vertical="center" wrapText="1"/>
    </xf>
    <xf numFmtId="190" fontId="38" fillId="0" borderId="69" xfId="0" applyNumberFormat="1" applyFont="1" applyBorder="1" applyAlignment="1">
      <alignment horizontal="right" vertical="center" wrapText="1"/>
    </xf>
    <xf numFmtId="189" fontId="38" fillId="0" borderId="69" xfId="285" applyNumberFormat="1" applyFont="1" applyBorder="1" applyAlignment="1">
      <alignment horizontal="right" vertical="center" wrapText="1"/>
    </xf>
    <xf numFmtId="190" fontId="38" fillId="0" borderId="68" xfId="0" applyNumberFormat="1" applyFont="1" applyBorder="1" applyAlignment="1">
      <alignment horizontal="right" vertical="center" wrapText="1"/>
    </xf>
    <xf numFmtId="190" fontId="38" fillId="0" borderId="69" xfId="0" applyNumberFormat="1" applyFont="1" applyBorder="1" applyAlignment="1">
      <alignment/>
    </xf>
    <xf numFmtId="189" fontId="38" fillId="0" borderId="69" xfId="285" applyNumberFormat="1" applyFont="1" applyBorder="1" applyAlignment="1">
      <alignment/>
    </xf>
    <xf numFmtId="190" fontId="38" fillId="0" borderId="68" xfId="0" applyNumberFormat="1" applyFont="1" applyBorder="1" applyAlignment="1">
      <alignment/>
    </xf>
    <xf numFmtId="190" fontId="36" fillId="0" borderId="69" xfId="0" applyNumberFormat="1" applyFont="1" applyBorder="1" applyAlignment="1">
      <alignment/>
    </xf>
    <xf numFmtId="189" fontId="36" fillId="0" borderId="69" xfId="285" applyNumberFormat="1" applyFont="1" applyBorder="1" applyAlignment="1">
      <alignment/>
    </xf>
    <xf numFmtId="190" fontId="36" fillId="0" borderId="68" xfId="0" applyNumberFormat="1" applyFont="1" applyBorder="1" applyAlignment="1">
      <alignment/>
    </xf>
    <xf numFmtId="190" fontId="38" fillId="34" borderId="69" xfId="0" applyNumberFormat="1" applyFont="1" applyFill="1" applyBorder="1" applyAlignment="1">
      <alignment/>
    </xf>
    <xf numFmtId="190" fontId="36" fillId="34" borderId="69" xfId="0" applyNumberFormat="1" applyFont="1" applyFill="1" applyBorder="1" applyAlignment="1">
      <alignment/>
    </xf>
    <xf numFmtId="190" fontId="38" fillId="0" borderId="69" xfId="0" applyNumberFormat="1" applyFont="1" applyFill="1" applyBorder="1" applyAlignment="1">
      <alignment/>
    </xf>
    <xf numFmtId="0" fontId="30" fillId="0" borderId="71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49" fontId="40" fillId="0" borderId="69" xfId="215" applyNumberFormat="1" applyFont="1" applyBorder="1" applyProtection="1">
      <alignment horizontal="center"/>
      <protection/>
    </xf>
    <xf numFmtId="49" fontId="41" fillId="0" borderId="69" xfId="215" applyNumberFormat="1" applyFont="1" applyBorder="1" applyProtection="1">
      <alignment horizontal="center"/>
      <protection/>
    </xf>
    <xf numFmtId="0" fontId="39" fillId="0" borderId="69" xfId="0" applyFont="1" applyBorder="1" applyAlignment="1">
      <alignment/>
    </xf>
    <xf numFmtId="0" fontId="29" fillId="0" borderId="69" xfId="0" applyFont="1" applyBorder="1" applyAlignment="1">
      <alignment horizontal="right"/>
    </xf>
    <xf numFmtId="0" fontId="40" fillId="0" borderId="69" xfId="197" applyNumberFormat="1" applyFont="1" applyBorder="1" applyAlignment="1" applyProtection="1">
      <alignment horizontal="left" wrapText="1"/>
      <protection/>
    </xf>
    <xf numFmtId="0" fontId="41" fillId="0" borderId="69" xfId="197" applyNumberFormat="1" applyFont="1" applyBorder="1" applyAlignment="1" applyProtection="1">
      <alignment horizontal="left" wrapText="1"/>
      <protection/>
    </xf>
    <xf numFmtId="0" fontId="42" fillId="0" borderId="69" xfId="197" applyNumberFormat="1" applyFont="1" applyBorder="1" applyAlignment="1" applyProtection="1">
      <alignment horizontal="left" vertical="top" wrapText="1"/>
      <protection/>
    </xf>
    <xf numFmtId="0" fontId="39" fillId="0" borderId="69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36" fillId="0" borderId="74" xfId="0" applyFont="1" applyBorder="1" applyAlignment="1">
      <alignment horizontal="justify"/>
    </xf>
    <xf numFmtId="0" fontId="36" fillId="0" borderId="74" xfId="0" applyFont="1" applyBorder="1" applyAlignment="1">
      <alignment/>
    </xf>
    <xf numFmtId="190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justify"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02" xfId="181"/>
    <cellStyle name="xl203" xfId="182"/>
    <cellStyle name="xl204" xfId="183"/>
    <cellStyle name="xl21" xfId="184"/>
    <cellStyle name="xl22" xfId="185"/>
    <cellStyle name="xl23" xfId="186"/>
    <cellStyle name="xl24" xfId="187"/>
    <cellStyle name="xl25" xfId="188"/>
    <cellStyle name="xl26" xfId="189"/>
    <cellStyle name="xl27" xfId="190"/>
    <cellStyle name="xl28" xfId="191"/>
    <cellStyle name="xl29" xfId="192"/>
    <cellStyle name="xl30" xfId="193"/>
    <cellStyle name="xl31" xfId="194"/>
    <cellStyle name="xl32" xfId="195"/>
    <cellStyle name="xl33" xfId="196"/>
    <cellStyle name="xl34" xfId="197"/>
    <cellStyle name="xl35" xfId="198"/>
    <cellStyle name="xl36" xfId="199"/>
    <cellStyle name="xl37" xfId="200"/>
    <cellStyle name="xl38" xfId="201"/>
    <cellStyle name="xl39" xfId="202"/>
    <cellStyle name="xl40" xfId="203"/>
    <cellStyle name="xl41" xfId="204"/>
    <cellStyle name="xl42" xfId="205"/>
    <cellStyle name="xl43" xfId="206"/>
    <cellStyle name="xl44" xfId="207"/>
    <cellStyle name="xl45" xfId="208"/>
    <cellStyle name="xl46" xfId="209"/>
    <cellStyle name="xl47" xfId="210"/>
    <cellStyle name="xl48" xfId="211"/>
    <cellStyle name="xl49" xfId="212"/>
    <cellStyle name="xl50" xfId="213"/>
    <cellStyle name="xl51" xfId="214"/>
    <cellStyle name="xl52" xfId="215"/>
    <cellStyle name="xl53" xfId="216"/>
    <cellStyle name="xl54" xfId="217"/>
    <cellStyle name="xl55" xfId="218"/>
    <cellStyle name="xl56" xfId="219"/>
    <cellStyle name="xl57" xfId="220"/>
    <cellStyle name="xl58" xfId="221"/>
    <cellStyle name="xl59" xfId="222"/>
    <cellStyle name="xl60" xfId="223"/>
    <cellStyle name="xl61" xfId="224"/>
    <cellStyle name="xl62" xfId="225"/>
    <cellStyle name="xl63" xfId="226"/>
    <cellStyle name="xl64" xfId="227"/>
    <cellStyle name="xl65" xfId="228"/>
    <cellStyle name="xl66" xfId="229"/>
    <cellStyle name="xl67" xfId="230"/>
    <cellStyle name="xl68" xfId="231"/>
    <cellStyle name="xl69" xfId="232"/>
    <cellStyle name="xl70" xfId="233"/>
    <cellStyle name="xl71" xfId="234"/>
    <cellStyle name="xl72" xfId="235"/>
    <cellStyle name="xl73" xfId="236"/>
    <cellStyle name="xl74" xfId="237"/>
    <cellStyle name="xl75" xfId="238"/>
    <cellStyle name="xl76" xfId="239"/>
    <cellStyle name="xl77" xfId="240"/>
    <cellStyle name="xl78" xfId="241"/>
    <cellStyle name="xl79" xfId="242"/>
    <cellStyle name="xl80" xfId="243"/>
    <cellStyle name="xl81" xfId="244"/>
    <cellStyle name="xl82" xfId="245"/>
    <cellStyle name="xl83" xfId="246"/>
    <cellStyle name="xl84" xfId="247"/>
    <cellStyle name="xl85" xfId="248"/>
    <cellStyle name="xl86" xfId="249"/>
    <cellStyle name="xl87" xfId="250"/>
    <cellStyle name="xl88" xfId="251"/>
    <cellStyle name="xl89" xfId="252"/>
    <cellStyle name="xl90" xfId="253"/>
    <cellStyle name="xl91" xfId="254"/>
    <cellStyle name="xl92" xfId="255"/>
    <cellStyle name="xl93" xfId="256"/>
    <cellStyle name="xl94" xfId="257"/>
    <cellStyle name="xl95" xfId="258"/>
    <cellStyle name="xl96" xfId="259"/>
    <cellStyle name="xl97" xfId="260"/>
    <cellStyle name="xl98" xfId="261"/>
    <cellStyle name="xl99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Плохой" xfId="282"/>
    <cellStyle name="Пояснение" xfId="283"/>
    <cellStyle name="Примечание" xfId="284"/>
    <cellStyle name="Percent" xfId="285"/>
    <cellStyle name="Связанная ячейка" xfId="286"/>
    <cellStyle name="Текст предупреждения" xfId="287"/>
    <cellStyle name="Comma" xfId="288"/>
    <cellStyle name="Comma [0]" xfId="289"/>
    <cellStyle name="Хороший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50">
      <selection activeCell="H78" sqref="H78"/>
    </sheetView>
  </sheetViews>
  <sheetFormatPr defaultColWidth="9.140625" defaultRowHeight="12.75"/>
  <cols>
    <col min="1" max="1" width="25.140625" style="1" customWidth="1"/>
    <col min="2" max="2" width="59.7109375" style="1" customWidth="1"/>
    <col min="3" max="3" width="12.140625" style="1" customWidth="1"/>
    <col min="4" max="4" width="9.421875" style="1" customWidth="1"/>
    <col min="5" max="6" width="10.57421875" style="1" customWidth="1"/>
    <col min="7" max="7" width="12.28125" style="1" customWidth="1"/>
    <col min="8" max="8" width="11.421875" style="1" customWidth="1"/>
    <col min="9" max="9" width="11.140625" style="1" customWidth="1"/>
    <col min="10" max="10" width="16.8515625" style="1" customWidth="1"/>
    <col min="11" max="16384" width="9.140625" style="1" customWidth="1"/>
  </cols>
  <sheetData>
    <row r="1" spans="1:10" ht="42.75" customHeight="1">
      <c r="A1" s="50" t="s">
        <v>152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ht="15.75" thickBot="1">
      <c r="J3" s="5" t="s">
        <v>47</v>
      </c>
    </row>
    <row r="4" spans="1:10" s="2" customFormat="1" ht="99.75" customHeight="1">
      <c r="A4" s="38" t="s">
        <v>145</v>
      </c>
      <c r="B4" s="38" t="s">
        <v>46</v>
      </c>
      <c r="C4" s="16" t="s">
        <v>151</v>
      </c>
      <c r="D4" s="16" t="s">
        <v>153</v>
      </c>
      <c r="E4" s="16" t="s">
        <v>154</v>
      </c>
      <c r="F4" s="16" t="s">
        <v>155</v>
      </c>
      <c r="G4" s="16" t="s">
        <v>156</v>
      </c>
      <c r="H4" s="16" t="s">
        <v>157</v>
      </c>
      <c r="I4" s="16" t="s">
        <v>158</v>
      </c>
      <c r="J4" s="17" t="s">
        <v>159</v>
      </c>
    </row>
    <row r="5" spans="1:10" s="2" customFormat="1" ht="15.75" customHeight="1">
      <c r="A5" s="39">
        <v>2</v>
      </c>
      <c r="B5" s="39">
        <v>3</v>
      </c>
      <c r="C5" s="25">
        <v>4</v>
      </c>
      <c r="D5" s="25">
        <v>5</v>
      </c>
      <c r="E5" s="25">
        <v>6</v>
      </c>
      <c r="F5" s="25">
        <v>7</v>
      </c>
      <c r="G5" s="25">
        <v>8</v>
      </c>
      <c r="H5" s="25">
        <v>9</v>
      </c>
      <c r="I5" s="25">
        <v>10</v>
      </c>
      <c r="J5" s="8">
        <v>11</v>
      </c>
    </row>
    <row r="6" spans="1:10" s="2" customFormat="1" ht="21" customHeight="1">
      <c r="A6" s="40"/>
      <c r="B6" s="40" t="s">
        <v>106</v>
      </c>
      <c r="C6" s="26">
        <f>C7+C72</f>
        <v>20821.8</v>
      </c>
      <c r="D6" s="26">
        <f>D7+D72</f>
        <v>16950</v>
      </c>
      <c r="E6" s="26">
        <f>E7+E72</f>
        <v>24694.4</v>
      </c>
      <c r="F6" s="26">
        <f>F7+F72</f>
        <v>25207.3</v>
      </c>
      <c r="G6" s="27">
        <f>F6/E6</f>
        <v>1.0207698911494103</v>
      </c>
      <c r="H6" s="26">
        <f>F6-E6</f>
        <v>512.8999999999978</v>
      </c>
      <c r="I6" s="27">
        <f>F6/C6</f>
        <v>1.2106205995639185</v>
      </c>
      <c r="J6" s="28">
        <f>F6-C6</f>
        <v>4385.5</v>
      </c>
    </row>
    <row r="7" spans="1:10" s="2" customFormat="1" ht="31.5" customHeight="1">
      <c r="A7" s="40"/>
      <c r="B7" s="40" t="s">
        <v>105</v>
      </c>
      <c r="C7" s="26">
        <f>C8+C32</f>
        <v>6479.8</v>
      </c>
      <c r="D7" s="26">
        <f>D8+D32</f>
        <v>6511.7</v>
      </c>
      <c r="E7" s="26">
        <f>E8+E32</f>
        <v>4041.8999999999996</v>
      </c>
      <c r="F7" s="26">
        <f>F8+F32</f>
        <v>4554.8</v>
      </c>
      <c r="G7" s="27">
        <f>F7/E7</f>
        <v>1.1268957668423267</v>
      </c>
      <c r="H7" s="26">
        <f>F7-E7</f>
        <v>512.9000000000005</v>
      </c>
      <c r="I7" s="27">
        <f>F7/C7</f>
        <v>0.7029229297200531</v>
      </c>
      <c r="J7" s="28">
        <f>F7-C7</f>
        <v>-1925</v>
      </c>
    </row>
    <row r="8" spans="1:10" s="2" customFormat="1" ht="27.75" customHeight="1">
      <c r="A8" s="39"/>
      <c r="B8" s="40" t="s">
        <v>95</v>
      </c>
      <c r="C8" s="26">
        <f>C9+C11+C14+C19+C26+C30+C24</f>
        <v>5811.900000000001</v>
      </c>
      <c r="D8" s="26">
        <f>D9+D11+D14+D19+D26+D30+D24</f>
        <v>4853</v>
      </c>
      <c r="E8" s="26">
        <f>E9+E11+E14+E19+E26+E30+E24</f>
        <v>3477.7</v>
      </c>
      <c r="F8" s="26">
        <f>F9+F11+F14+F19+F26+F30+F24</f>
        <v>3976.7000000000003</v>
      </c>
      <c r="G8" s="27">
        <f>F8/E8</f>
        <v>1.1434856370589759</v>
      </c>
      <c r="H8" s="26">
        <f>F8-E8</f>
        <v>499.00000000000045</v>
      </c>
      <c r="I8" s="27">
        <f>F8/C8</f>
        <v>0.6842340714740446</v>
      </c>
      <c r="J8" s="28">
        <f>F8-C8</f>
        <v>-1835.2000000000003</v>
      </c>
    </row>
    <row r="9" spans="1:10" s="3" customFormat="1" ht="22.5" customHeight="1">
      <c r="A9" s="41" t="s">
        <v>12</v>
      </c>
      <c r="B9" s="45" t="s">
        <v>54</v>
      </c>
      <c r="C9" s="29">
        <v>743.6</v>
      </c>
      <c r="D9" s="29">
        <f>D10</f>
        <v>1000</v>
      </c>
      <c r="E9" s="29">
        <f>E10</f>
        <v>503.6</v>
      </c>
      <c r="F9" s="29">
        <f>F10</f>
        <v>588</v>
      </c>
      <c r="G9" s="30">
        <f>F9/E9</f>
        <v>1.1675933280381254</v>
      </c>
      <c r="H9" s="29">
        <f>F9-E9</f>
        <v>84.39999999999998</v>
      </c>
      <c r="I9" s="30">
        <f>F9/C9</f>
        <v>0.7907477138246368</v>
      </c>
      <c r="J9" s="31">
        <f>F9-C9</f>
        <v>-155.60000000000002</v>
      </c>
    </row>
    <row r="10" spans="1:10" s="4" customFormat="1" ht="31.5" customHeight="1">
      <c r="A10" s="42" t="s">
        <v>13</v>
      </c>
      <c r="B10" s="46" t="s">
        <v>141</v>
      </c>
      <c r="C10" s="32">
        <v>743.6</v>
      </c>
      <c r="D10" s="32">
        <v>1000</v>
      </c>
      <c r="E10" s="32">
        <v>503.6</v>
      </c>
      <c r="F10" s="32">
        <v>588</v>
      </c>
      <c r="G10" s="33">
        <f aca="true" t="shared" si="0" ref="G10:G80">F10/E10</f>
        <v>1.1675933280381254</v>
      </c>
      <c r="H10" s="32">
        <f aca="true" t="shared" si="1" ref="H10:H80">F10-E10</f>
        <v>84.39999999999998</v>
      </c>
      <c r="I10" s="33">
        <f aca="true" t="shared" si="2" ref="I10:I80">F10/C10</f>
        <v>0.7907477138246368</v>
      </c>
      <c r="J10" s="34">
        <f aca="true" t="shared" si="3" ref="J10:J80">F10-C10</f>
        <v>-155.60000000000002</v>
      </c>
    </row>
    <row r="11" spans="1:10" s="3" customFormat="1" ht="0.75" customHeight="1" hidden="1">
      <c r="A11" s="41" t="s">
        <v>14</v>
      </c>
      <c r="B11" s="45" t="s">
        <v>55</v>
      </c>
      <c r="C11" s="29">
        <f>C12+C13</f>
        <v>0</v>
      </c>
      <c r="D11" s="29">
        <f>D12+D13</f>
        <v>0</v>
      </c>
      <c r="E11" s="29">
        <f>E12+E13</f>
        <v>0</v>
      </c>
      <c r="F11" s="29">
        <f>F12+F13</f>
        <v>0</v>
      </c>
      <c r="G11" s="30" t="e">
        <f t="shared" si="0"/>
        <v>#DIV/0!</v>
      </c>
      <c r="H11" s="29">
        <f t="shared" si="1"/>
        <v>0</v>
      </c>
      <c r="I11" s="30" t="e">
        <f t="shared" si="2"/>
        <v>#DIV/0!</v>
      </c>
      <c r="J11" s="31">
        <f t="shared" si="3"/>
        <v>0</v>
      </c>
    </row>
    <row r="12" spans="1:10" s="4" customFormat="1" ht="37.5" customHeight="1" hidden="1">
      <c r="A12" s="42" t="s">
        <v>15</v>
      </c>
      <c r="B12" s="46" t="s">
        <v>56</v>
      </c>
      <c r="C12" s="32"/>
      <c r="D12" s="32"/>
      <c r="E12" s="32"/>
      <c r="F12" s="32"/>
      <c r="G12" s="33" t="e">
        <f t="shared" si="0"/>
        <v>#DIV/0!</v>
      </c>
      <c r="H12" s="32">
        <f t="shared" si="1"/>
        <v>0</v>
      </c>
      <c r="I12" s="33" t="e">
        <f t="shared" si="2"/>
        <v>#DIV/0!</v>
      </c>
      <c r="J12" s="34">
        <f t="shared" si="3"/>
        <v>0</v>
      </c>
    </row>
    <row r="13" spans="1:10" s="4" customFormat="1" ht="3" customHeight="1" hidden="1">
      <c r="A13" s="42" t="s">
        <v>130</v>
      </c>
      <c r="B13" s="46" t="s">
        <v>131</v>
      </c>
      <c r="C13" s="32"/>
      <c r="D13" s="32"/>
      <c r="E13" s="32"/>
      <c r="F13" s="32"/>
      <c r="G13" s="33"/>
      <c r="H13" s="32"/>
      <c r="I13" s="33"/>
      <c r="J13" s="34"/>
    </row>
    <row r="14" spans="1:10" s="3" customFormat="1" ht="21" customHeight="1">
      <c r="A14" s="41" t="s">
        <v>16</v>
      </c>
      <c r="B14" s="45" t="s">
        <v>57</v>
      </c>
      <c r="C14" s="29">
        <f>C15+C16+C17+C18</f>
        <v>64.7</v>
      </c>
      <c r="D14" s="29">
        <f>D15+D16+D17+D18</f>
        <v>6</v>
      </c>
      <c r="E14" s="29">
        <f>E15+E16+E17+E18</f>
        <v>-54.1</v>
      </c>
      <c r="F14" s="29">
        <f>F15+F16+F17+F18</f>
        <v>-54.1</v>
      </c>
      <c r="G14" s="30">
        <f t="shared" si="0"/>
        <v>1</v>
      </c>
      <c r="H14" s="29">
        <f t="shared" si="1"/>
        <v>0</v>
      </c>
      <c r="I14" s="30">
        <f t="shared" si="2"/>
        <v>-0.8361669242658424</v>
      </c>
      <c r="J14" s="31">
        <f t="shared" si="3"/>
        <v>-118.80000000000001</v>
      </c>
    </row>
    <row r="15" spans="1:10" s="4" customFormat="1" ht="37.5" customHeight="1" hidden="1">
      <c r="A15" s="42" t="s">
        <v>17</v>
      </c>
      <c r="B15" s="46" t="s">
        <v>58</v>
      </c>
      <c r="C15" s="32"/>
      <c r="D15" s="32"/>
      <c r="E15" s="32"/>
      <c r="F15" s="32"/>
      <c r="G15" s="33" t="e">
        <f t="shared" si="0"/>
        <v>#DIV/0!</v>
      </c>
      <c r="H15" s="32">
        <f t="shared" si="1"/>
        <v>0</v>
      </c>
      <c r="I15" s="33" t="e">
        <f t="shared" si="2"/>
        <v>#DIV/0!</v>
      </c>
      <c r="J15" s="34">
        <f t="shared" si="3"/>
        <v>0</v>
      </c>
    </row>
    <row r="16" spans="1:10" s="4" customFormat="1" ht="25.5" customHeight="1" hidden="1">
      <c r="A16" s="42" t="s">
        <v>18</v>
      </c>
      <c r="B16" s="46" t="s">
        <v>59</v>
      </c>
      <c r="C16" s="32"/>
      <c r="D16" s="32"/>
      <c r="E16" s="32"/>
      <c r="F16" s="32"/>
      <c r="G16" s="33" t="e">
        <f t="shared" si="0"/>
        <v>#DIV/0!</v>
      </c>
      <c r="H16" s="32">
        <f t="shared" si="1"/>
        <v>0</v>
      </c>
      <c r="I16" s="33" t="e">
        <f t="shared" si="2"/>
        <v>#DIV/0!</v>
      </c>
      <c r="J16" s="34">
        <f t="shared" si="3"/>
        <v>0</v>
      </c>
    </row>
    <row r="17" spans="1:10" s="4" customFormat="1" ht="27" customHeight="1">
      <c r="A17" s="42" t="s">
        <v>19</v>
      </c>
      <c r="B17" s="46" t="s">
        <v>148</v>
      </c>
      <c r="C17" s="32">
        <v>64.7</v>
      </c>
      <c r="D17" s="32">
        <v>6</v>
      </c>
      <c r="E17" s="32">
        <v>-54.1</v>
      </c>
      <c r="F17" s="32">
        <v>-54.1</v>
      </c>
      <c r="G17" s="33">
        <f t="shared" si="0"/>
        <v>1</v>
      </c>
      <c r="H17" s="32">
        <f t="shared" si="1"/>
        <v>0</v>
      </c>
      <c r="I17" s="33">
        <f t="shared" si="2"/>
        <v>-0.8361669242658424</v>
      </c>
      <c r="J17" s="34">
        <f t="shared" si="3"/>
        <v>-118.80000000000001</v>
      </c>
    </row>
    <row r="18" spans="1:10" s="4" customFormat="1" ht="6.75" customHeight="1" hidden="1">
      <c r="A18" s="42" t="s">
        <v>20</v>
      </c>
      <c r="B18" s="46" t="s">
        <v>60</v>
      </c>
      <c r="C18" s="32"/>
      <c r="D18" s="32"/>
      <c r="E18" s="32"/>
      <c r="F18" s="32"/>
      <c r="G18" s="33" t="e">
        <f t="shared" si="0"/>
        <v>#DIV/0!</v>
      </c>
      <c r="H18" s="32">
        <f t="shared" si="1"/>
        <v>0</v>
      </c>
      <c r="I18" s="33" t="e">
        <f t="shared" si="2"/>
        <v>#DIV/0!</v>
      </c>
      <c r="J18" s="34">
        <f t="shared" si="3"/>
        <v>0</v>
      </c>
    </row>
    <row r="19" spans="1:10" s="3" customFormat="1" ht="21.75" customHeight="1">
      <c r="A19" s="41" t="s">
        <v>21</v>
      </c>
      <c r="B19" s="45" t="s">
        <v>61</v>
      </c>
      <c r="C19" s="29">
        <f>C20+C21</f>
        <v>4998.900000000001</v>
      </c>
      <c r="D19" s="29">
        <f>D20+D21</f>
        <v>3844</v>
      </c>
      <c r="E19" s="29">
        <f>E20+E21</f>
        <v>3025</v>
      </c>
      <c r="F19" s="29">
        <f>F20+F21</f>
        <v>3439</v>
      </c>
      <c r="G19" s="30">
        <f t="shared" si="0"/>
        <v>1.1368595041322314</v>
      </c>
      <c r="H19" s="29">
        <f t="shared" si="1"/>
        <v>414</v>
      </c>
      <c r="I19" s="30">
        <f t="shared" si="2"/>
        <v>0.6879513492968452</v>
      </c>
      <c r="J19" s="31">
        <f t="shared" si="3"/>
        <v>-1559.9000000000005</v>
      </c>
    </row>
    <row r="20" spans="1:10" s="4" customFormat="1" ht="30.75" customHeight="1">
      <c r="A20" s="42" t="s">
        <v>22</v>
      </c>
      <c r="B20" s="46" t="s">
        <v>149</v>
      </c>
      <c r="C20" s="32">
        <v>647.8</v>
      </c>
      <c r="D20" s="32">
        <v>404</v>
      </c>
      <c r="E20" s="32">
        <v>494</v>
      </c>
      <c r="F20" s="32">
        <v>564.2</v>
      </c>
      <c r="G20" s="33">
        <f t="shared" si="0"/>
        <v>1.1421052631578947</v>
      </c>
      <c r="H20" s="32">
        <f t="shared" si="1"/>
        <v>70.20000000000005</v>
      </c>
      <c r="I20" s="33">
        <f t="shared" si="2"/>
        <v>0.8709478234022848</v>
      </c>
      <c r="J20" s="34">
        <f t="shared" si="3"/>
        <v>-83.59999999999991</v>
      </c>
    </row>
    <row r="21" spans="1:10" s="4" customFormat="1" ht="33" customHeight="1">
      <c r="A21" s="42" t="s">
        <v>23</v>
      </c>
      <c r="B21" s="46" t="s">
        <v>142</v>
      </c>
      <c r="C21" s="32">
        <v>4351.1</v>
      </c>
      <c r="D21" s="32">
        <f>D22+D23</f>
        <v>3440</v>
      </c>
      <c r="E21" s="32">
        <f>SUM(E22,E23)</f>
        <v>2531</v>
      </c>
      <c r="F21" s="32">
        <f>SUM(F22,F23)</f>
        <v>2874.7999999999997</v>
      </c>
      <c r="G21" s="33">
        <f t="shared" si="0"/>
        <v>1.1358356380877122</v>
      </c>
      <c r="H21" s="32">
        <f t="shared" si="1"/>
        <v>343.7999999999997</v>
      </c>
      <c r="I21" s="33">
        <f t="shared" si="2"/>
        <v>0.6607064880145249</v>
      </c>
      <c r="J21" s="34">
        <f t="shared" si="3"/>
        <v>-1476.3000000000006</v>
      </c>
    </row>
    <row r="22" spans="1:10" s="4" customFormat="1" ht="27.75" customHeight="1">
      <c r="A22" s="42" t="s">
        <v>123</v>
      </c>
      <c r="B22" s="46" t="s">
        <v>143</v>
      </c>
      <c r="C22" s="32">
        <v>2144.7</v>
      </c>
      <c r="D22" s="32">
        <v>1200</v>
      </c>
      <c r="E22" s="32">
        <v>450</v>
      </c>
      <c r="F22" s="32">
        <v>735.1</v>
      </c>
      <c r="G22" s="33">
        <f t="shared" si="0"/>
        <v>1.6335555555555556</v>
      </c>
      <c r="H22" s="32">
        <f t="shared" si="1"/>
        <v>285.1</v>
      </c>
      <c r="I22" s="33">
        <f t="shared" si="2"/>
        <v>0.3427519000326386</v>
      </c>
      <c r="J22" s="34">
        <f t="shared" si="3"/>
        <v>-1409.6</v>
      </c>
    </row>
    <row r="23" spans="1:10" s="4" customFormat="1" ht="27" customHeight="1">
      <c r="A23" s="42" t="s">
        <v>124</v>
      </c>
      <c r="B23" s="46" t="s">
        <v>144</v>
      </c>
      <c r="C23" s="32">
        <v>2206.4</v>
      </c>
      <c r="D23" s="32">
        <v>2240</v>
      </c>
      <c r="E23" s="32">
        <v>2081</v>
      </c>
      <c r="F23" s="32">
        <v>2139.7</v>
      </c>
      <c r="G23" s="33">
        <f t="shared" si="0"/>
        <v>1.028207592503604</v>
      </c>
      <c r="H23" s="32">
        <f t="shared" si="1"/>
        <v>58.69999999999982</v>
      </c>
      <c r="I23" s="33">
        <f t="shared" si="2"/>
        <v>0.9697697606961565</v>
      </c>
      <c r="J23" s="34">
        <f t="shared" si="3"/>
        <v>-66.70000000000027</v>
      </c>
    </row>
    <row r="24" spans="1:10" s="4" customFormat="1" ht="0.75" customHeight="1" hidden="1">
      <c r="A24" s="41" t="s">
        <v>132</v>
      </c>
      <c r="B24" s="45" t="s">
        <v>134</v>
      </c>
      <c r="C24" s="29">
        <f>C25</f>
        <v>0</v>
      </c>
      <c r="D24" s="29">
        <f>D25</f>
        <v>0</v>
      </c>
      <c r="E24" s="29">
        <f>E25</f>
        <v>0</v>
      </c>
      <c r="F24" s="29">
        <f>F25</f>
        <v>0</v>
      </c>
      <c r="G24" s="33" t="e">
        <f t="shared" si="0"/>
        <v>#DIV/0!</v>
      </c>
      <c r="H24" s="32">
        <f t="shared" si="1"/>
        <v>0</v>
      </c>
      <c r="I24" s="33" t="e">
        <f t="shared" si="2"/>
        <v>#DIV/0!</v>
      </c>
      <c r="J24" s="34">
        <f t="shared" si="3"/>
        <v>0</v>
      </c>
    </row>
    <row r="25" spans="1:10" s="4" customFormat="1" ht="0" customHeight="1" hidden="1">
      <c r="A25" s="42" t="s">
        <v>133</v>
      </c>
      <c r="B25" s="46" t="s">
        <v>135</v>
      </c>
      <c r="C25" s="32"/>
      <c r="D25" s="32"/>
      <c r="E25" s="32"/>
      <c r="F25" s="32"/>
      <c r="G25" s="33" t="e">
        <f t="shared" si="0"/>
        <v>#DIV/0!</v>
      </c>
      <c r="H25" s="32">
        <f t="shared" si="1"/>
        <v>0</v>
      </c>
      <c r="I25" s="33" t="e">
        <f t="shared" si="2"/>
        <v>#DIV/0!</v>
      </c>
      <c r="J25" s="34">
        <f t="shared" si="3"/>
        <v>0</v>
      </c>
    </row>
    <row r="26" spans="1:10" s="3" customFormat="1" ht="28.5" customHeight="1">
      <c r="A26" s="41" t="s">
        <v>24</v>
      </c>
      <c r="B26" s="45" t="s">
        <v>62</v>
      </c>
      <c r="C26" s="35">
        <f>C27+C28+C29</f>
        <v>4.7</v>
      </c>
      <c r="D26" s="29">
        <f>D27+D28+D29</f>
        <v>3</v>
      </c>
      <c r="E26" s="29">
        <f>E27+E28+E29</f>
        <v>3.2</v>
      </c>
      <c r="F26" s="35">
        <f>F27+F28+F29</f>
        <v>3.8</v>
      </c>
      <c r="G26" s="30">
        <f t="shared" si="0"/>
        <v>1.1874999999999998</v>
      </c>
      <c r="H26" s="29">
        <f t="shared" si="1"/>
        <v>0.5999999999999996</v>
      </c>
      <c r="I26" s="30">
        <f t="shared" si="2"/>
        <v>0.8085106382978723</v>
      </c>
      <c r="J26" s="31">
        <f t="shared" si="3"/>
        <v>-0.9000000000000004</v>
      </c>
    </row>
    <row r="27" spans="1:10" s="4" customFormat="1" ht="0.75" customHeight="1" hidden="1">
      <c r="A27" s="42" t="s">
        <v>25</v>
      </c>
      <c r="B27" s="46" t="s">
        <v>63</v>
      </c>
      <c r="C27" s="32"/>
      <c r="D27" s="32"/>
      <c r="E27" s="32"/>
      <c r="F27" s="32"/>
      <c r="G27" s="33" t="e">
        <f t="shared" si="0"/>
        <v>#DIV/0!</v>
      </c>
      <c r="H27" s="32">
        <f t="shared" si="1"/>
        <v>0</v>
      </c>
      <c r="I27" s="33" t="e">
        <f t="shared" si="2"/>
        <v>#DIV/0!</v>
      </c>
      <c r="J27" s="34">
        <f t="shared" si="3"/>
        <v>0</v>
      </c>
    </row>
    <row r="28" spans="1:10" s="4" customFormat="1" ht="54" customHeight="1">
      <c r="A28" s="42" t="s">
        <v>49</v>
      </c>
      <c r="B28" s="46" t="s">
        <v>50</v>
      </c>
      <c r="C28" s="32">
        <v>4.7</v>
      </c>
      <c r="D28" s="32">
        <v>3</v>
      </c>
      <c r="E28" s="32">
        <v>3.2</v>
      </c>
      <c r="F28" s="32">
        <v>3.8</v>
      </c>
      <c r="G28" s="33">
        <f t="shared" si="0"/>
        <v>1.1874999999999998</v>
      </c>
      <c r="H28" s="32">
        <f t="shared" si="1"/>
        <v>0.5999999999999996</v>
      </c>
      <c r="I28" s="33">
        <f t="shared" si="2"/>
        <v>0.8085106382978723</v>
      </c>
      <c r="J28" s="34">
        <f t="shared" si="3"/>
        <v>-0.9000000000000004</v>
      </c>
    </row>
    <row r="29" spans="1:10" s="4" customFormat="1" ht="31.5" hidden="1">
      <c r="A29" s="42" t="s">
        <v>48</v>
      </c>
      <c r="B29" s="46" t="s">
        <v>64</v>
      </c>
      <c r="C29" s="32"/>
      <c r="D29" s="32"/>
      <c r="E29" s="32"/>
      <c r="F29" s="32"/>
      <c r="G29" s="33" t="e">
        <f t="shared" si="0"/>
        <v>#DIV/0!</v>
      </c>
      <c r="H29" s="32">
        <f t="shared" si="1"/>
        <v>0</v>
      </c>
      <c r="I29" s="33" t="e">
        <f t="shared" si="2"/>
        <v>#DIV/0!</v>
      </c>
      <c r="J29" s="34">
        <f t="shared" si="3"/>
        <v>0</v>
      </c>
    </row>
    <row r="30" spans="1:10" s="3" customFormat="1" ht="51" customHeight="1" hidden="1">
      <c r="A30" s="41" t="s">
        <v>26</v>
      </c>
      <c r="B30" s="45" t="s">
        <v>65</v>
      </c>
      <c r="C30" s="29">
        <f>C31</f>
        <v>0</v>
      </c>
      <c r="D30" s="29">
        <f>D31</f>
        <v>0</v>
      </c>
      <c r="E30" s="29">
        <f>E31</f>
        <v>0</v>
      </c>
      <c r="F30" s="29">
        <f>F31</f>
        <v>0</v>
      </c>
      <c r="G30" s="33" t="e">
        <f t="shared" si="0"/>
        <v>#DIV/0!</v>
      </c>
      <c r="H30" s="29">
        <f t="shared" si="1"/>
        <v>0</v>
      </c>
      <c r="I30" s="30">
        <v>0</v>
      </c>
      <c r="J30" s="31">
        <f t="shared" si="3"/>
        <v>0</v>
      </c>
    </row>
    <row r="31" spans="1:10" s="4" customFormat="1" ht="27" customHeight="1" hidden="1">
      <c r="A31" s="42" t="s">
        <v>27</v>
      </c>
      <c r="B31" s="46" t="s">
        <v>53</v>
      </c>
      <c r="C31" s="32"/>
      <c r="D31" s="32"/>
      <c r="E31" s="32"/>
      <c r="F31" s="32"/>
      <c r="G31" s="33" t="e">
        <f t="shared" si="0"/>
        <v>#DIV/0!</v>
      </c>
      <c r="H31" s="32">
        <f t="shared" si="1"/>
        <v>0</v>
      </c>
      <c r="I31" s="33">
        <v>0</v>
      </c>
      <c r="J31" s="34">
        <f t="shared" si="3"/>
        <v>0</v>
      </c>
    </row>
    <row r="32" spans="1:10" s="6" customFormat="1" ht="24.75" customHeight="1">
      <c r="A32" s="41"/>
      <c r="B32" s="45" t="s">
        <v>96</v>
      </c>
      <c r="C32" s="29">
        <f>C33+C41+C43+C46+C52+C54+C69</f>
        <v>667.9</v>
      </c>
      <c r="D32" s="29">
        <f>D33+D41+D43+D46+D52+D54+D69</f>
        <v>1658.7</v>
      </c>
      <c r="E32" s="29">
        <f>E33+E41+E43+E46+E52+E54+E69</f>
        <v>564.2</v>
      </c>
      <c r="F32" s="29">
        <f>F33+F41+F43+F46+F52+F54+F69</f>
        <v>578.1</v>
      </c>
      <c r="G32" s="30">
        <f t="shared" si="0"/>
        <v>1.0246366536689118</v>
      </c>
      <c r="H32" s="29">
        <f t="shared" si="1"/>
        <v>13.899999999999977</v>
      </c>
      <c r="I32" s="30">
        <f t="shared" si="2"/>
        <v>0.8655487348405451</v>
      </c>
      <c r="J32" s="31">
        <f t="shared" si="3"/>
        <v>-89.79999999999995</v>
      </c>
    </row>
    <row r="33" spans="1:10" s="3" customFormat="1" ht="53.25" customHeight="1">
      <c r="A33" s="41" t="s">
        <v>28</v>
      </c>
      <c r="B33" s="45" t="s">
        <v>66</v>
      </c>
      <c r="C33" s="35">
        <f>C34+C38+C39+C40</f>
        <v>433.1</v>
      </c>
      <c r="D33" s="35">
        <f>D34+D38+D39+D40</f>
        <v>806.7</v>
      </c>
      <c r="E33" s="35">
        <f>E34+E38+E39+E40</f>
        <v>451.5</v>
      </c>
      <c r="F33" s="35">
        <f>F34+F38+F39+F40</f>
        <v>462</v>
      </c>
      <c r="G33" s="30">
        <f t="shared" si="0"/>
        <v>1.0232558139534884</v>
      </c>
      <c r="H33" s="29">
        <f t="shared" si="1"/>
        <v>10.5</v>
      </c>
      <c r="I33" s="30">
        <f t="shared" si="2"/>
        <v>1.066728238282152</v>
      </c>
      <c r="J33" s="31">
        <f t="shared" si="3"/>
        <v>28.899999999999977</v>
      </c>
    </row>
    <row r="34" spans="1:10" s="3" customFormat="1" ht="78.75" customHeight="1">
      <c r="A34" s="42" t="s">
        <v>125</v>
      </c>
      <c r="B34" s="46" t="s">
        <v>126</v>
      </c>
      <c r="C34" s="36">
        <f>C35+C36+C37</f>
        <v>56.2</v>
      </c>
      <c r="D34" s="36">
        <v>50</v>
      </c>
      <c r="E34" s="36">
        <f>SUM(E37)</f>
        <v>51.5</v>
      </c>
      <c r="F34" s="36">
        <f>SUM(F37)</f>
        <v>56.2</v>
      </c>
      <c r="G34" s="33">
        <f t="shared" si="0"/>
        <v>1.0912621359223302</v>
      </c>
      <c r="H34" s="32">
        <f t="shared" si="1"/>
        <v>4.700000000000003</v>
      </c>
      <c r="I34" s="33">
        <f t="shared" si="2"/>
        <v>1</v>
      </c>
      <c r="J34" s="34">
        <f t="shared" si="3"/>
        <v>0</v>
      </c>
    </row>
    <row r="35" spans="1:10" s="4" customFormat="1" ht="0.75" customHeight="1" hidden="1">
      <c r="A35" s="42" t="s">
        <v>29</v>
      </c>
      <c r="B35" s="46" t="s">
        <v>67</v>
      </c>
      <c r="C35" s="32"/>
      <c r="D35" s="32"/>
      <c r="E35" s="32"/>
      <c r="F35" s="32">
        <v>178.8</v>
      </c>
      <c r="G35" s="33" t="e">
        <f t="shared" si="0"/>
        <v>#DIV/0!</v>
      </c>
      <c r="H35" s="32">
        <f t="shared" si="1"/>
        <v>178.8</v>
      </c>
      <c r="I35" s="33" t="e">
        <f t="shared" si="2"/>
        <v>#DIV/0!</v>
      </c>
      <c r="J35" s="34">
        <f t="shared" si="3"/>
        <v>178.8</v>
      </c>
    </row>
    <row r="36" spans="1:10" s="4" customFormat="1" ht="14.25" customHeight="1" hidden="1">
      <c r="A36" s="42" t="s">
        <v>30</v>
      </c>
      <c r="B36" s="46" t="s">
        <v>68</v>
      </c>
      <c r="C36" s="32">
        <v>0</v>
      </c>
      <c r="D36" s="32">
        <v>0</v>
      </c>
      <c r="E36" s="32">
        <v>0</v>
      </c>
      <c r="F36" s="32">
        <v>0</v>
      </c>
      <c r="G36" s="33" t="e">
        <f t="shared" si="0"/>
        <v>#DIV/0!</v>
      </c>
      <c r="H36" s="32">
        <f t="shared" si="1"/>
        <v>0</v>
      </c>
      <c r="I36" s="33" t="e">
        <f t="shared" si="2"/>
        <v>#DIV/0!</v>
      </c>
      <c r="J36" s="34">
        <f t="shared" si="3"/>
        <v>0</v>
      </c>
    </row>
    <row r="37" spans="1:10" s="4" customFormat="1" ht="81" customHeight="1">
      <c r="A37" s="42" t="s">
        <v>31</v>
      </c>
      <c r="B37" s="46" t="s">
        <v>69</v>
      </c>
      <c r="C37" s="32">
        <v>56.2</v>
      </c>
      <c r="D37" s="32">
        <v>50</v>
      </c>
      <c r="E37" s="32">
        <v>51.5</v>
      </c>
      <c r="F37" s="32">
        <v>56.2</v>
      </c>
      <c r="G37" s="33">
        <f t="shared" si="0"/>
        <v>1.0912621359223302</v>
      </c>
      <c r="H37" s="32">
        <f t="shared" si="1"/>
        <v>4.700000000000003</v>
      </c>
      <c r="I37" s="33">
        <f t="shared" si="2"/>
        <v>1</v>
      </c>
      <c r="J37" s="34">
        <f t="shared" si="3"/>
        <v>0</v>
      </c>
    </row>
    <row r="38" spans="1:10" s="4" customFormat="1" ht="42" customHeight="1" hidden="1">
      <c r="A38" s="42" t="s">
        <v>136</v>
      </c>
      <c r="B38" s="46" t="s">
        <v>137</v>
      </c>
      <c r="C38" s="32">
        <v>0</v>
      </c>
      <c r="D38" s="32">
        <v>0</v>
      </c>
      <c r="E38" s="32">
        <v>0</v>
      </c>
      <c r="F38" s="32">
        <v>0</v>
      </c>
      <c r="G38" s="33" t="e">
        <f t="shared" si="0"/>
        <v>#DIV/0!</v>
      </c>
      <c r="H38" s="32">
        <v>0</v>
      </c>
      <c r="I38" s="33" t="e">
        <f t="shared" si="2"/>
        <v>#DIV/0!</v>
      </c>
      <c r="J38" s="34">
        <f t="shared" si="3"/>
        <v>0</v>
      </c>
    </row>
    <row r="39" spans="1:10" s="4" customFormat="1" ht="30" customHeight="1">
      <c r="A39" s="42" t="s">
        <v>138</v>
      </c>
      <c r="B39" s="46" t="s">
        <v>139</v>
      </c>
      <c r="C39" s="36">
        <v>46.2</v>
      </c>
      <c r="D39" s="32">
        <v>247</v>
      </c>
      <c r="E39" s="32">
        <v>7</v>
      </c>
      <c r="F39" s="36">
        <v>6.8</v>
      </c>
      <c r="G39" s="33">
        <f t="shared" si="0"/>
        <v>0.9714285714285714</v>
      </c>
      <c r="H39" s="32">
        <f t="shared" si="1"/>
        <v>-0.20000000000000018</v>
      </c>
      <c r="I39" s="33">
        <f t="shared" si="2"/>
        <v>0.14718614718614717</v>
      </c>
      <c r="J39" s="34">
        <f t="shared" si="3"/>
        <v>-39.400000000000006</v>
      </c>
    </row>
    <row r="40" spans="1:10" s="4" customFormat="1" ht="96" customHeight="1">
      <c r="A40" s="42" t="s">
        <v>32</v>
      </c>
      <c r="B40" s="46" t="s">
        <v>70</v>
      </c>
      <c r="C40" s="36">
        <v>330.7</v>
      </c>
      <c r="D40" s="32">
        <v>509.7</v>
      </c>
      <c r="E40" s="36">
        <v>393</v>
      </c>
      <c r="F40" s="36">
        <v>399</v>
      </c>
      <c r="G40" s="33">
        <f t="shared" si="0"/>
        <v>1.015267175572519</v>
      </c>
      <c r="H40" s="32">
        <f t="shared" si="1"/>
        <v>6</v>
      </c>
      <c r="I40" s="33">
        <f t="shared" si="2"/>
        <v>1.2065315996371333</v>
      </c>
      <c r="J40" s="34">
        <f t="shared" si="3"/>
        <v>68.30000000000001</v>
      </c>
    </row>
    <row r="41" spans="1:10" s="3" customFormat="1" ht="1.5" customHeight="1" hidden="1">
      <c r="A41" s="41" t="s">
        <v>33</v>
      </c>
      <c r="B41" s="45" t="s">
        <v>71</v>
      </c>
      <c r="C41" s="29">
        <f>C42</f>
        <v>0</v>
      </c>
      <c r="D41" s="29">
        <f>D42</f>
        <v>0</v>
      </c>
      <c r="E41" s="29">
        <f>E42</f>
        <v>0</v>
      </c>
      <c r="F41" s="29">
        <f>F42</f>
        <v>0</v>
      </c>
      <c r="G41" s="30" t="e">
        <f t="shared" si="0"/>
        <v>#DIV/0!</v>
      </c>
      <c r="H41" s="29">
        <f t="shared" si="1"/>
        <v>0</v>
      </c>
      <c r="I41" s="30" t="e">
        <f t="shared" si="2"/>
        <v>#DIV/0!</v>
      </c>
      <c r="J41" s="31">
        <f t="shared" si="3"/>
        <v>0</v>
      </c>
    </row>
    <row r="42" spans="1:10" s="4" customFormat="1" ht="18" hidden="1">
      <c r="A42" s="42" t="s">
        <v>34</v>
      </c>
      <c r="B42" s="46" t="s">
        <v>72</v>
      </c>
      <c r="C42" s="32"/>
      <c r="D42" s="32"/>
      <c r="E42" s="32"/>
      <c r="F42" s="32"/>
      <c r="G42" s="33" t="e">
        <f t="shared" si="0"/>
        <v>#DIV/0!</v>
      </c>
      <c r="H42" s="32">
        <f t="shared" si="1"/>
        <v>0</v>
      </c>
      <c r="I42" s="33" t="e">
        <f t="shared" si="2"/>
        <v>#DIV/0!</v>
      </c>
      <c r="J42" s="34">
        <f t="shared" si="3"/>
        <v>0</v>
      </c>
    </row>
    <row r="43" spans="1:10" s="3" customFormat="1" ht="46.5" customHeight="1">
      <c r="A43" s="41" t="s">
        <v>35</v>
      </c>
      <c r="B43" s="47" t="s">
        <v>73</v>
      </c>
      <c r="C43" s="35">
        <f>C44+C45</f>
        <v>35</v>
      </c>
      <c r="D43" s="37">
        <f>D44+D45</f>
        <v>42</v>
      </c>
      <c r="E43" s="29">
        <f>E44+E45</f>
        <v>90.7</v>
      </c>
      <c r="F43" s="35">
        <f>F44+F45</f>
        <v>94.1</v>
      </c>
      <c r="G43" s="30">
        <f t="shared" si="0"/>
        <v>1.0374862183020948</v>
      </c>
      <c r="H43" s="29">
        <f t="shared" si="1"/>
        <v>3.3999999999999915</v>
      </c>
      <c r="I43" s="30">
        <f t="shared" si="2"/>
        <v>2.6885714285714286</v>
      </c>
      <c r="J43" s="31">
        <f t="shared" si="3"/>
        <v>59.099999999999994</v>
      </c>
    </row>
    <row r="44" spans="1:10" s="4" customFormat="1" ht="18" hidden="1">
      <c r="A44" s="42" t="s">
        <v>36</v>
      </c>
      <c r="B44" s="46" t="s">
        <v>74</v>
      </c>
      <c r="C44" s="32"/>
      <c r="D44" s="32"/>
      <c r="E44" s="32"/>
      <c r="F44" s="32"/>
      <c r="G44" s="33" t="e">
        <f t="shared" si="0"/>
        <v>#DIV/0!</v>
      </c>
      <c r="H44" s="32">
        <f t="shared" si="1"/>
        <v>0</v>
      </c>
      <c r="I44" s="33" t="e">
        <f t="shared" si="2"/>
        <v>#DIV/0!</v>
      </c>
      <c r="J44" s="34">
        <f t="shared" si="3"/>
        <v>0</v>
      </c>
    </row>
    <row r="45" spans="1:10" s="4" customFormat="1" ht="18">
      <c r="A45" s="42" t="s">
        <v>37</v>
      </c>
      <c r="B45" s="46" t="s">
        <v>75</v>
      </c>
      <c r="C45" s="32">
        <v>35</v>
      </c>
      <c r="D45" s="32">
        <v>42</v>
      </c>
      <c r="E45" s="32">
        <v>90.7</v>
      </c>
      <c r="F45" s="32">
        <v>94.1</v>
      </c>
      <c r="G45" s="33">
        <f t="shared" si="0"/>
        <v>1.0374862183020948</v>
      </c>
      <c r="H45" s="32">
        <f t="shared" si="1"/>
        <v>3.3999999999999915</v>
      </c>
      <c r="I45" s="33">
        <f t="shared" si="2"/>
        <v>2.6885714285714286</v>
      </c>
      <c r="J45" s="34">
        <f t="shared" si="3"/>
        <v>59.099999999999994</v>
      </c>
    </row>
    <row r="46" spans="1:10" s="3" customFormat="1" ht="41.25" customHeight="1">
      <c r="A46" s="41" t="s">
        <v>38</v>
      </c>
      <c r="B46" s="45" t="s">
        <v>76</v>
      </c>
      <c r="C46" s="29">
        <f>C47+C51+C48</f>
        <v>191.4</v>
      </c>
      <c r="D46" s="29">
        <f>D47+D51+D48</f>
        <v>800</v>
      </c>
      <c r="E46" s="29">
        <f>E47+E51+E48</f>
        <v>0</v>
      </c>
      <c r="F46" s="29">
        <f>F47+F51+F48</f>
        <v>0</v>
      </c>
      <c r="G46" s="30" t="e">
        <f t="shared" si="0"/>
        <v>#DIV/0!</v>
      </c>
      <c r="H46" s="29">
        <f t="shared" si="1"/>
        <v>0</v>
      </c>
      <c r="I46" s="30">
        <f t="shared" si="2"/>
        <v>0</v>
      </c>
      <c r="J46" s="31">
        <f t="shared" si="3"/>
        <v>-191.4</v>
      </c>
    </row>
    <row r="47" spans="1:11" s="4" customFormat="1" ht="9" customHeight="1" hidden="1">
      <c r="A47" s="42" t="s">
        <v>39</v>
      </c>
      <c r="B47" s="46" t="s">
        <v>77</v>
      </c>
      <c r="C47" s="36"/>
      <c r="D47" s="32"/>
      <c r="E47" s="36"/>
      <c r="F47" s="36"/>
      <c r="G47" s="33" t="e">
        <f t="shared" si="0"/>
        <v>#DIV/0!</v>
      </c>
      <c r="H47" s="32">
        <f t="shared" si="1"/>
        <v>0</v>
      </c>
      <c r="I47" s="33" t="e">
        <f t="shared" si="2"/>
        <v>#DIV/0!</v>
      </c>
      <c r="J47" s="34">
        <f t="shared" si="3"/>
        <v>0</v>
      </c>
      <c r="K47" s="7"/>
    </row>
    <row r="48" spans="1:11" s="4" customFormat="1" ht="10.5" customHeight="1" hidden="1">
      <c r="A48" s="42" t="s">
        <v>128</v>
      </c>
      <c r="B48" s="46" t="s">
        <v>129</v>
      </c>
      <c r="C48" s="36">
        <f>C49+C50</f>
        <v>191.4</v>
      </c>
      <c r="D48" s="36">
        <f>D49+D50</f>
        <v>800</v>
      </c>
      <c r="E48" s="36">
        <f>E49+E50</f>
        <v>0</v>
      </c>
      <c r="F48" s="36">
        <f>F49+F50</f>
        <v>0</v>
      </c>
      <c r="G48" s="33" t="e">
        <f t="shared" si="0"/>
        <v>#DIV/0!</v>
      </c>
      <c r="H48" s="32">
        <f t="shared" si="1"/>
        <v>0</v>
      </c>
      <c r="I48" s="33">
        <f t="shared" si="2"/>
        <v>0</v>
      </c>
      <c r="J48" s="34">
        <f t="shared" si="3"/>
        <v>-191.4</v>
      </c>
      <c r="K48" s="7"/>
    </row>
    <row r="49" spans="1:11" s="4" customFormat="1" ht="15" customHeight="1" hidden="1">
      <c r="A49" s="42" t="s">
        <v>127</v>
      </c>
      <c r="B49" s="46" t="s">
        <v>107</v>
      </c>
      <c r="C49" s="36"/>
      <c r="D49" s="32"/>
      <c r="E49" s="36"/>
      <c r="F49" s="36"/>
      <c r="G49" s="33" t="e">
        <f>F49/E49</f>
        <v>#DIV/0!</v>
      </c>
      <c r="H49" s="32">
        <f>F49-E49</f>
        <v>0</v>
      </c>
      <c r="I49" s="33" t="e">
        <f>F49/C49</f>
        <v>#DIV/0!</v>
      </c>
      <c r="J49" s="34">
        <f>F49-C49</f>
        <v>0</v>
      </c>
      <c r="K49" s="7"/>
    </row>
    <row r="50" spans="1:11" s="4" customFormat="1" ht="30" customHeight="1">
      <c r="A50" s="42" t="s">
        <v>108</v>
      </c>
      <c r="B50" s="46" t="s">
        <v>109</v>
      </c>
      <c r="C50" s="36">
        <v>191.4</v>
      </c>
      <c r="D50" s="32">
        <v>800</v>
      </c>
      <c r="E50" s="36">
        <v>0</v>
      </c>
      <c r="F50" s="36">
        <v>0</v>
      </c>
      <c r="G50" s="33" t="e">
        <f t="shared" si="0"/>
        <v>#DIV/0!</v>
      </c>
      <c r="H50" s="32">
        <f t="shared" si="1"/>
        <v>0</v>
      </c>
      <c r="I50" s="33">
        <f t="shared" si="2"/>
        <v>0</v>
      </c>
      <c r="J50" s="34">
        <f t="shared" si="3"/>
        <v>-191.4</v>
      </c>
      <c r="K50" s="7"/>
    </row>
    <row r="51" spans="1:11" s="4" customFormat="1" ht="9" customHeight="1" hidden="1">
      <c r="A51" s="42" t="s">
        <v>40</v>
      </c>
      <c r="B51" s="46" t="s">
        <v>78</v>
      </c>
      <c r="C51" s="36"/>
      <c r="D51" s="32"/>
      <c r="E51" s="36"/>
      <c r="F51" s="36"/>
      <c r="G51" s="33" t="e">
        <f t="shared" si="0"/>
        <v>#DIV/0!</v>
      </c>
      <c r="H51" s="32">
        <f t="shared" si="1"/>
        <v>0</v>
      </c>
      <c r="I51" s="33" t="e">
        <f t="shared" si="2"/>
        <v>#DIV/0!</v>
      </c>
      <c r="J51" s="34">
        <f t="shared" si="3"/>
        <v>0</v>
      </c>
      <c r="K51" s="7"/>
    </row>
    <row r="52" spans="1:10" s="3" customFormat="1" ht="9" customHeight="1" hidden="1">
      <c r="A52" s="41" t="s">
        <v>41</v>
      </c>
      <c r="B52" s="45" t="s">
        <v>79</v>
      </c>
      <c r="C52" s="29">
        <f>C53</f>
        <v>0</v>
      </c>
      <c r="D52" s="29">
        <f>D53</f>
        <v>0</v>
      </c>
      <c r="E52" s="29">
        <f>E53</f>
        <v>0</v>
      </c>
      <c r="F52" s="29">
        <f>F53</f>
        <v>0</v>
      </c>
      <c r="G52" s="30">
        <v>0</v>
      </c>
      <c r="H52" s="29">
        <f t="shared" si="1"/>
        <v>0</v>
      </c>
      <c r="I52" s="30">
        <v>0</v>
      </c>
      <c r="J52" s="31">
        <f t="shared" si="3"/>
        <v>0</v>
      </c>
    </row>
    <row r="53" spans="1:10" s="4" customFormat="1" ht="17.25" customHeight="1" hidden="1">
      <c r="A53" s="42" t="s">
        <v>42</v>
      </c>
      <c r="B53" s="46" t="s">
        <v>80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2">
        <f t="shared" si="1"/>
        <v>0</v>
      </c>
      <c r="I53" s="33">
        <v>0</v>
      </c>
      <c r="J53" s="34">
        <f t="shared" si="3"/>
        <v>0</v>
      </c>
    </row>
    <row r="54" spans="1:10" s="3" customFormat="1" ht="39.75" customHeight="1">
      <c r="A54" s="41" t="s">
        <v>43</v>
      </c>
      <c r="B54" s="45" t="s">
        <v>150</v>
      </c>
      <c r="C54" s="29">
        <f>C55+C56+C57+C58+C60+C61+C62+C63+C64+C65+C67+C68+C59+C66</f>
        <v>8.4</v>
      </c>
      <c r="D54" s="29">
        <f>D55+D56+D57+D58+D60+D61+D62+D63+D64+D65+D67+D68+D59+D66</f>
        <v>10</v>
      </c>
      <c r="E54" s="29">
        <f>E55+E56+E57+E58+E60+E61+E62+E63+E64+E65+E67+E68+E59+E66</f>
        <v>22</v>
      </c>
      <c r="F54" s="29">
        <f>SUM(F68)</f>
        <v>22</v>
      </c>
      <c r="G54" s="30">
        <f t="shared" si="0"/>
        <v>1</v>
      </c>
      <c r="H54" s="29">
        <f t="shared" si="1"/>
        <v>0</v>
      </c>
      <c r="I54" s="30">
        <f t="shared" si="2"/>
        <v>2.619047619047619</v>
      </c>
      <c r="J54" s="31">
        <f t="shared" si="3"/>
        <v>13.6</v>
      </c>
    </row>
    <row r="55" spans="1:10" s="4" customFormat="1" ht="31.5" hidden="1">
      <c r="A55" s="42" t="s">
        <v>44</v>
      </c>
      <c r="B55" s="46" t="s">
        <v>81</v>
      </c>
      <c r="C55" s="32"/>
      <c r="D55" s="36"/>
      <c r="E55" s="36"/>
      <c r="F55" s="32"/>
      <c r="G55" s="33" t="e">
        <f t="shared" si="0"/>
        <v>#DIV/0!</v>
      </c>
      <c r="H55" s="32">
        <f t="shared" si="1"/>
        <v>0</v>
      </c>
      <c r="I55" s="33" t="e">
        <f t="shared" si="2"/>
        <v>#DIV/0!</v>
      </c>
      <c r="J55" s="34">
        <f t="shared" si="3"/>
        <v>0</v>
      </c>
    </row>
    <row r="56" spans="1:10" s="4" customFormat="1" ht="0.75" customHeight="1" hidden="1">
      <c r="A56" s="42" t="s">
        <v>45</v>
      </c>
      <c r="B56" s="46" t="s">
        <v>82</v>
      </c>
      <c r="C56" s="32"/>
      <c r="D56" s="36"/>
      <c r="E56" s="36"/>
      <c r="F56" s="32"/>
      <c r="G56" s="33" t="e">
        <f t="shared" si="0"/>
        <v>#DIV/0!</v>
      </c>
      <c r="H56" s="32">
        <f t="shared" si="1"/>
        <v>0</v>
      </c>
      <c r="I56" s="33" t="e">
        <f t="shared" si="2"/>
        <v>#DIV/0!</v>
      </c>
      <c r="J56" s="34">
        <f t="shared" si="3"/>
        <v>0</v>
      </c>
    </row>
    <row r="57" spans="1:10" s="4" customFormat="1" ht="52.5" customHeight="1" hidden="1">
      <c r="A57" s="42" t="s">
        <v>0</v>
      </c>
      <c r="B57" s="46" t="s">
        <v>83</v>
      </c>
      <c r="C57" s="32"/>
      <c r="D57" s="36"/>
      <c r="E57" s="36"/>
      <c r="F57" s="32"/>
      <c r="G57" s="33">
        <v>0</v>
      </c>
      <c r="H57" s="32">
        <f t="shared" si="1"/>
        <v>0</v>
      </c>
      <c r="I57" s="33" t="e">
        <f t="shared" si="2"/>
        <v>#DIV/0!</v>
      </c>
      <c r="J57" s="34">
        <f t="shared" si="3"/>
        <v>0</v>
      </c>
    </row>
    <row r="58" spans="1:10" s="4" customFormat="1" ht="51" customHeight="1" hidden="1">
      <c r="A58" s="42" t="s">
        <v>1</v>
      </c>
      <c r="B58" s="46" t="s">
        <v>84</v>
      </c>
      <c r="C58" s="32"/>
      <c r="D58" s="36"/>
      <c r="E58" s="36"/>
      <c r="F58" s="32"/>
      <c r="G58" s="33" t="e">
        <f t="shared" si="0"/>
        <v>#DIV/0!</v>
      </c>
      <c r="H58" s="32">
        <f t="shared" si="1"/>
        <v>0</v>
      </c>
      <c r="I58" s="33" t="e">
        <f t="shared" si="2"/>
        <v>#DIV/0!</v>
      </c>
      <c r="J58" s="34">
        <f t="shared" si="3"/>
        <v>0</v>
      </c>
    </row>
    <row r="59" spans="1:10" s="4" customFormat="1" ht="35.25" customHeight="1" hidden="1">
      <c r="A59" s="42" t="s">
        <v>117</v>
      </c>
      <c r="B59" s="46" t="s">
        <v>118</v>
      </c>
      <c r="C59" s="32"/>
      <c r="D59" s="36"/>
      <c r="E59" s="36"/>
      <c r="F59" s="32"/>
      <c r="G59" s="33" t="e">
        <f t="shared" si="0"/>
        <v>#DIV/0!</v>
      </c>
      <c r="H59" s="32">
        <f t="shared" si="1"/>
        <v>0</v>
      </c>
      <c r="I59" s="33">
        <v>0</v>
      </c>
      <c r="J59" s="34">
        <f t="shared" si="3"/>
        <v>0</v>
      </c>
    </row>
    <row r="60" spans="1:10" s="4" customFormat="1" ht="163.5" customHeight="1" hidden="1">
      <c r="A60" s="42" t="s">
        <v>2</v>
      </c>
      <c r="B60" s="46" t="s">
        <v>85</v>
      </c>
      <c r="C60" s="32"/>
      <c r="D60" s="36"/>
      <c r="E60" s="36"/>
      <c r="F60" s="32"/>
      <c r="G60" s="33" t="e">
        <f t="shared" si="0"/>
        <v>#DIV/0!</v>
      </c>
      <c r="H60" s="32">
        <f t="shared" si="1"/>
        <v>0</v>
      </c>
      <c r="I60" s="33" t="e">
        <f t="shared" si="2"/>
        <v>#DIV/0!</v>
      </c>
      <c r="J60" s="34">
        <f t="shared" si="3"/>
        <v>0</v>
      </c>
    </row>
    <row r="61" spans="1:10" s="4" customFormat="1" ht="0.75" customHeight="1" hidden="1">
      <c r="A61" s="42" t="s">
        <v>3</v>
      </c>
      <c r="B61" s="46" t="s">
        <v>86</v>
      </c>
      <c r="C61" s="32"/>
      <c r="D61" s="36"/>
      <c r="E61" s="36"/>
      <c r="F61" s="32"/>
      <c r="G61" s="33" t="e">
        <f t="shared" si="0"/>
        <v>#DIV/0!</v>
      </c>
      <c r="H61" s="32">
        <f t="shared" si="1"/>
        <v>0</v>
      </c>
      <c r="I61" s="33" t="e">
        <f t="shared" si="2"/>
        <v>#DIV/0!</v>
      </c>
      <c r="J61" s="34">
        <f t="shared" si="3"/>
        <v>0</v>
      </c>
    </row>
    <row r="62" spans="1:10" s="4" customFormat="1" ht="31.5" hidden="1">
      <c r="A62" s="42" t="s">
        <v>4</v>
      </c>
      <c r="B62" s="46" t="s">
        <v>87</v>
      </c>
      <c r="C62" s="32"/>
      <c r="D62" s="36"/>
      <c r="E62" s="36"/>
      <c r="F62" s="32"/>
      <c r="G62" s="33" t="e">
        <f t="shared" si="0"/>
        <v>#DIV/0!</v>
      </c>
      <c r="H62" s="32">
        <f t="shared" si="1"/>
        <v>0</v>
      </c>
      <c r="I62" s="33" t="e">
        <f t="shared" si="2"/>
        <v>#DIV/0!</v>
      </c>
      <c r="J62" s="34">
        <f t="shared" si="3"/>
        <v>0</v>
      </c>
    </row>
    <row r="63" spans="1:10" s="4" customFormat="1" ht="75" customHeight="1" hidden="1">
      <c r="A63" s="42" t="s">
        <v>51</v>
      </c>
      <c r="B63" s="46" t="s">
        <v>52</v>
      </c>
      <c r="C63" s="32"/>
      <c r="D63" s="36"/>
      <c r="E63" s="36"/>
      <c r="F63" s="32"/>
      <c r="G63" s="33" t="e">
        <f t="shared" si="0"/>
        <v>#DIV/0!</v>
      </c>
      <c r="H63" s="32">
        <f t="shared" si="1"/>
        <v>0</v>
      </c>
      <c r="I63" s="33" t="e">
        <f t="shared" si="2"/>
        <v>#DIV/0!</v>
      </c>
      <c r="J63" s="34">
        <f t="shared" si="3"/>
        <v>0</v>
      </c>
    </row>
    <row r="64" spans="1:10" s="4" customFormat="1" ht="27" customHeight="1" hidden="1">
      <c r="A64" s="42" t="s">
        <v>5</v>
      </c>
      <c r="B64" s="46" t="s">
        <v>88</v>
      </c>
      <c r="C64" s="32"/>
      <c r="D64" s="36"/>
      <c r="E64" s="36"/>
      <c r="F64" s="32"/>
      <c r="G64" s="33" t="e">
        <f t="shared" si="0"/>
        <v>#DIV/0!</v>
      </c>
      <c r="H64" s="32">
        <f t="shared" si="1"/>
        <v>0</v>
      </c>
      <c r="I64" s="33">
        <v>0</v>
      </c>
      <c r="J64" s="34">
        <f t="shared" si="3"/>
        <v>0</v>
      </c>
    </row>
    <row r="65" spans="1:10" s="4" customFormat="1" ht="0.75" customHeight="1" hidden="1">
      <c r="A65" s="42" t="s">
        <v>6</v>
      </c>
      <c r="B65" s="46" t="s">
        <v>89</v>
      </c>
      <c r="C65" s="32"/>
      <c r="D65" s="36"/>
      <c r="E65" s="36"/>
      <c r="F65" s="32"/>
      <c r="G65" s="33" t="e">
        <f t="shared" si="0"/>
        <v>#DIV/0!</v>
      </c>
      <c r="H65" s="32">
        <f t="shared" si="1"/>
        <v>0</v>
      </c>
      <c r="I65" s="33" t="e">
        <f t="shared" si="2"/>
        <v>#DIV/0!</v>
      </c>
      <c r="J65" s="34">
        <f t="shared" si="3"/>
        <v>0</v>
      </c>
    </row>
    <row r="66" spans="1:10" s="4" customFormat="1" ht="52.5" customHeight="1" hidden="1">
      <c r="A66" s="42" t="s">
        <v>119</v>
      </c>
      <c r="B66" s="46" t="s">
        <v>120</v>
      </c>
      <c r="C66" s="32"/>
      <c r="D66" s="36"/>
      <c r="E66" s="36"/>
      <c r="F66" s="32"/>
      <c r="G66" s="33" t="e">
        <f t="shared" si="0"/>
        <v>#DIV/0!</v>
      </c>
      <c r="H66" s="32">
        <f t="shared" si="1"/>
        <v>0</v>
      </c>
      <c r="I66" s="33">
        <v>0</v>
      </c>
      <c r="J66" s="34">
        <f t="shared" si="3"/>
        <v>0</v>
      </c>
    </row>
    <row r="67" spans="1:10" s="4" customFormat="1" ht="63" customHeight="1" hidden="1">
      <c r="A67" s="42" t="s">
        <v>7</v>
      </c>
      <c r="B67" s="46" t="s">
        <v>90</v>
      </c>
      <c r="C67" s="32"/>
      <c r="D67" s="36"/>
      <c r="E67" s="36"/>
      <c r="F67" s="32"/>
      <c r="G67" s="33" t="e">
        <f t="shared" si="0"/>
        <v>#DIV/0!</v>
      </c>
      <c r="H67" s="32">
        <f t="shared" si="1"/>
        <v>0</v>
      </c>
      <c r="I67" s="33" t="e">
        <f t="shared" si="2"/>
        <v>#DIV/0!</v>
      </c>
      <c r="J67" s="34">
        <f t="shared" si="3"/>
        <v>0</v>
      </c>
    </row>
    <row r="68" spans="1:10" s="4" customFormat="1" ht="33" customHeight="1">
      <c r="A68" s="42" t="s">
        <v>8</v>
      </c>
      <c r="B68" s="46" t="s">
        <v>91</v>
      </c>
      <c r="C68" s="32">
        <v>8.4</v>
      </c>
      <c r="D68" s="36">
        <v>10</v>
      </c>
      <c r="E68" s="36">
        <v>22</v>
      </c>
      <c r="F68" s="32">
        <v>22</v>
      </c>
      <c r="G68" s="33">
        <f t="shared" si="0"/>
        <v>1</v>
      </c>
      <c r="H68" s="32">
        <f t="shared" si="1"/>
        <v>0</v>
      </c>
      <c r="I68" s="33">
        <f t="shared" si="2"/>
        <v>2.619047619047619</v>
      </c>
      <c r="J68" s="34">
        <f t="shared" si="3"/>
        <v>13.6</v>
      </c>
    </row>
    <row r="69" spans="1:10" s="4" customFormat="1" ht="13.5" customHeight="1" hidden="1">
      <c r="A69" s="42" t="s">
        <v>9</v>
      </c>
      <c r="B69" s="45" t="s">
        <v>92</v>
      </c>
      <c r="C69" s="29">
        <f>C70+C71</f>
        <v>0</v>
      </c>
      <c r="D69" s="29">
        <f>D70+D71</f>
        <v>0</v>
      </c>
      <c r="E69" s="29">
        <f>E70+E71</f>
        <v>0</v>
      </c>
      <c r="F69" s="29">
        <f>F70+F71</f>
        <v>0</v>
      </c>
      <c r="G69" s="30" t="e">
        <f t="shared" si="0"/>
        <v>#DIV/0!</v>
      </c>
      <c r="H69" s="29">
        <f t="shared" si="1"/>
        <v>0</v>
      </c>
      <c r="I69" s="30" t="e">
        <f t="shared" si="2"/>
        <v>#DIV/0!</v>
      </c>
      <c r="J69" s="31">
        <f t="shared" si="3"/>
        <v>0</v>
      </c>
    </row>
    <row r="70" spans="1:10" s="4" customFormat="1" ht="18" hidden="1">
      <c r="A70" s="42" t="s">
        <v>10</v>
      </c>
      <c r="B70" s="46" t="s">
        <v>93</v>
      </c>
      <c r="C70" s="32"/>
      <c r="D70" s="32"/>
      <c r="E70" s="32"/>
      <c r="F70" s="32"/>
      <c r="G70" s="33"/>
      <c r="H70" s="32">
        <f t="shared" si="1"/>
        <v>0</v>
      </c>
      <c r="I70" s="33" t="e">
        <f t="shared" si="2"/>
        <v>#DIV/0!</v>
      </c>
      <c r="J70" s="34">
        <f t="shared" si="3"/>
        <v>0</v>
      </c>
    </row>
    <row r="71" spans="1:10" s="4" customFormat="1" ht="18" hidden="1">
      <c r="A71" s="42" t="s">
        <v>11</v>
      </c>
      <c r="B71" s="46" t="s">
        <v>94</v>
      </c>
      <c r="C71" s="32"/>
      <c r="D71" s="32"/>
      <c r="E71" s="32"/>
      <c r="F71" s="32"/>
      <c r="G71" s="33" t="e">
        <f t="shared" si="0"/>
        <v>#DIV/0!</v>
      </c>
      <c r="H71" s="32">
        <f t="shared" si="1"/>
        <v>0</v>
      </c>
      <c r="I71" s="33" t="e">
        <f t="shared" si="2"/>
        <v>#DIV/0!</v>
      </c>
      <c r="J71" s="34">
        <f t="shared" si="3"/>
        <v>0</v>
      </c>
    </row>
    <row r="72" spans="1:10" s="6" customFormat="1" ht="21" customHeight="1">
      <c r="A72" s="43"/>
      <c r="B72" s="48" t="s">
        <v>97</v>
      </c>
      <c r="C72" s="29">
        <f>C73+C74+C75+C76+C78+C80+C79+C77</f>
        <v>14342</v>
      </c>
      <c r="D72" s="29">
        <f>D73+D74+D75+D76+D78+D80+D79+D77</f>
        <v>10438.3</v>
      </c>
      <c r="E72" s="29">
        <f>E73+E74+E75+E76+E78+E80+E79+E77</f>
        <v>20652.5</v>
      </c>
      <c r="F72" s="29">
        <f>F73+F74+F75+F76+F78+F80+F79+F77</f>
        <v>20652.5</v>
      </c>
      <c r="G72" s="30">
        <f t="shared" si="0"/>
        <v>1</v>
      </c>
      <c r="H72" s="29">
        <f t="shared" si="1"/>
        <v>0</v>
      </c>
      <c r="I72" s="30">
        <f t="shared" si="2"/>
        <v>1.4400013945056478</v>
      </c>
      <c r="J72" s="31">
        <f t="shared" si="3"/>
        <v>6310.5</v>
      </c>
    </row>
    <row r="73" spans="1:11" ht="18">
      <c r="A73" s="44" t="s">
        <v>110</v>
      </c>
      <c r="B73" s="49" t="s">
        <v>98</v>
      </c>
      <c r="C73" s="32">
        <v>5096.4</v>
      </c>
      <c r="D73" s="32">
        <v>5115</v>
      </c>
      <c r="E73" s="32">
        <v>10384.2</v>
      </c>
      <c r="F73" s="32">
        <v>10384.2</v>
      </c>
      <c r="G73" s="33">
        <f t="shared" si="0"/>
        <v>1</v>
      </c>
      <c r="H73" s="32">
        <f t="shared" si="1"/>
        <v>0</v>
      </c>
      <c r="I73" s="33">
        <f t="shared" si="2"/>
        <v>2.0375559218271726</v>
      </c>
      <c r="J73" s="34">
        <f t="shared" si="3"/>
        <v>5287.800000000001</v>
      </c>
      <c r="K73" s="7"/>
    </row>
    <row r="74" spans="1:11" ht="30" customHeight="1">
      <c r="A74" s="44" t="s">
        <v>111</v>
      </c>
      <c r="B74" s="49" t="s">
        <v>99</v>
      </c>
      <c r="C74" s="32">
        <v>2982.3</v>
      </c>
      <c r="D74" s="32">
        <v>1134.3</v>
      </c>
      <c r="E74" s="32">
        <v>2044.9</v>
      </c>
      <c r="F74" s="32">
        <v>2044.9</v>
      </c>
      <c r="G74" s="33">
        <f t="shared" si="0"/>
        <v>1</v>
      </c>
      <c r="H74" s="32">
        <f t="shared" si="1"/>
        <v>0</v>
      </c>
      <c r="I74" s="33">
        <f t="shared" si="2"/>
        <v>0.6856788384803675</v>
      </c>
      <c r="J74" s="34">
        <f t="shared" si="3"/>
        <v>-937.4000000000001</v>
      </c>
      <c r="K74" s="7"/>
    </row>
    <row r="75" spans="1:11" ht="26.25" customHeight="1">
      <c r="A75" s="44" t="s">
        <v>112</v>
      </c>
      <c r="B75" s="49" t="s">
        <v>100</v>
      </c>
      <c r="C75" s="32">
        <v>188.8</v>
      </c>
      <c r="D75" s="32">
        <v>199</v>
      </c>
      <c r="E75" s="32">
        <v>201.7</v>
      </c>
      <c r="F75" s="32">
        <v>201.7</v>
      </c>
      <c r="G75" s="33">
        <f t="shared" si="0"/>
        <v>1</v>
      </c>
      <c r="H75" s="32">
        <f t="shared" si="1"/>
        <v>0</v>
      </c>
      <c r="I75" s="33">
        <f t="shared" si="2"/>
        <v>1.0683262711864405</v>
      </c>
      <c r="J75" s="34">
        <f t="shared" si="3"/>
        <v>12.899999999999977</v>
      </c>
      <c r="K75" s="7"/>
    </row>
    <row r="76" spans="1:11" ht="24.75" customHeight="1">
      <c r="A76" s="44" t="s">
        <v>113</v>
      </c>
      <c r="B76" s="49" t="s">
        <v>101</v>
      </c>
      <c r="C76" s="32">
        <v>5837.2</v>
      </c>
      <c r="D76" s="32">
        <v>3990</v>
      </c>
      <c r="E76" s="32">
        <v>7691.7</v>
      </c>
      <c r="F76" s="32">
        <v>7691.7</v>
      </c>
      <c r="G76" s="33">
        <f t="shared" si="0"/>
        <v>1</v>
      </c>
      <c r="H76" s="32">
        <f t="shared" si="1"/>
        <v>0</v>
      </c>
      <c r="I76" s="33">
        <f t="shared" si="2"/>
        <v>1.3177036935517028</v>
      </c>
      <c r="J76" s="34">
        <f t="shared" si="3"/>
        <v>1854.5</v>
      </c>
      <c r="K76" s="7"/>
    </row>
    <row r="77" spans="1:11" ht="5.25" customHeight="1" hidden="1">
      <c r="A77" s="44" t="s">
        <v>121</v>
      </c>
      <c r="B77" s="49" t="s">
        <v>122</v>
      </c>
      <c r="C77" s="32"/>
      <c r="D77" s="32"/>
      <c r="E77" s="32"/>
      <c r="F77" s="32"/>
      <c r="G77" s="33" t="e">
        <f t="shared" si="0"/>
        <v>#DIV/0!</v>
      </c>
      <c r="H77" s="32">
        <f t="shared" si="1"/>
        <v>0</v>
      </c>
      <c r="I77" s="33">
        <v>0</v>
      </c>
      <c r="J77" s="34">
        <f t="shared" si="3"/>
        <v>0</v>
      </c>
      <c r="K77" s="7"/>
    </row>
    <row r="78" spans="1:11" ht="27" customHeight="1" thickBot="1">
      <c r="A78" s="44" t="s">
        <v>114</v>
      </c>
      <c r="B78" s="49" t="s">
        <v>102</v>
      </c>
      <c r="C78" s="32">
        <v>237.3</v>
      </c>
      <c r="D78" s="32">
        <v>0</v>
      </c>
      <c r="E78" s="32">
        <v>330</v>
      </c>
      <c r="F78" s="32">
        <v>330</v>
      </c>
      <c r="G78" s="33">
        <f t="shared" si="0"/>
        <v>1</v>
      </c>
      <c r="H78" s="32">
        <f t="shared" si="1"/>
        <v>0</v>
      </c>
      <c r="I78" s="33">
        <f t="shared" si="2"/>
        <v>1.3906447534766118</v>
      </c>
      <c r="J78" s="34">
        <f t="shared" si="3"/>
        <v>92.69999999999999</v>
      </c>
      <c r="K78" s="7"/>
    </row>
    <row r="79" spans="1:11" ht="27" hidden="1" thickBot="1">
      <c r="A79" s="12" t="s">
        <v>115</v>
      </c>
      <c r="B79" s="15" t="s">
        <v>116</v>
      </c>
      <c r="C79" s="18"/>
      <c r="D79" s="18"/>
      <c r="E79" s="18"/>
      <c r="F79" s="18"/>
      <c r="G79" s="19">
        <v>0</v>
      </c>
      <c r="H79" s="18">
        <f t="shared" si="1"/>
        <v>0</v>
      </c>
      <c r="I79" s="19" t="e">
        <f t="shared" si="2"/>
        <v>#DIV/0!</v>
      </c>
      <c r="J79" s="20">
        <f t="shared" si="3"/>
        <v>0</v>
      </c>
      <c r="K79" s="7"/>
    </row>
    <row r="80" spans="1:11" ht="54" customHeight="1" hidden="1" thickBot="1">
      <c r="A80" s="13" t="s">
        <v>103</v>
      </c>
      <c r="B80" s="14" t="s">
        <v>104</v>
      </c>
      <c r="C80" s="21"/>
      <c r="D80" s="21"/>
      <c r="E80" s="21"/>
      <c r="F80" s="21"/>
      <c r="G80" s="22" t="e">
        <f t="shared" si="0"/>
        <v>#DIV/0!</v>
      </c>
      <c r="H80" s="21">
        <f t="shared" si="1"/>
        <v>0</v>
      </c>
      <c r="I80" s="22" t="e">
        <f t="shared" si="2"/>
        <v>#DIV/0!</v>
      </c>
      <c r="J80" s="23">
        <f t="shared" si="3"/>
        <v>0</v>
      </c>
      <c r="K80" s="7"/>
    </row>
    <row r="81" spans="1:11" ht="18">
      <c r="A81" s="10"/>
      <c r="B81" s="53"/>
      <c r="C81" s="54"/>
      <c r="D81" s="54"/>
      <c r="E81" s="54"/>
      <c r="F81" s="54"/>
      <c r="G81" s="54"/>
      <c r="H81" s="54"/>
      <c r="I81" s="54"/>
      <c r="J81" s="54"/>
      <c r="K81" s="7"/>
    </row>
    <row r="82" spans="1:11" ht="15">
      <c r="A82" s="10"/>
      <c r="B82" s="9"/>
      <c r="C82" s="24"/>
      <c r="D82"/>
      <c r="E82" s="24"/>
      <c r="F82" s="24"/>
      <c r="G82" s="24"/>
      <c r="H82" s="24"/>
      <c r="I82" s="24"/>
      <c r="J82" s="24"/>
      <c r="K82" s="7"/>
    </row>
    <row r="83" spans="1:11" ht="18">
      <c r="A83" s="10"/>
      <c r="B83" s="57" t="s">
        <v>140</v>
      </c>
      <c r="C83" s="56"/>
      <c r="D83"/>
      <c r="E83" s="55" t="s">
        <v>146</v>
      </c>
      <c r="F83" s="56"/>
      <c r="G83" s="11"/>
      <c r="H83" s="11"/>
      <c r="I83" s="11"/>
      <c r="J83" s="11"/>
      <c r="K83" s="7"/>
    </row>
    <row r="84" spans="1:11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7"/>
    </row>
    <row r="85" spans="1:11" ht="15">
      <c r="A85" s="10"/>
      <c r="B85" s="9"/>
      <c r="C85" s="11"/>
      <c r="D85" s="11"/>
      <c r="E85" s="11"/>
      <c r="F85" s="11"/>
      <c r="G85" s="11"/>
      <c r="H85" s="11"/>
      <c r="I85" s="11"/>
      <c r="J85" s="11"/>
      <c r="K85" s="7"/>
    </row>
    <row r="86" spans="1:11" ht="15">
      <c r="A86" s="10"/>
      <c r="B86" s="9" t="s">
        <v>147</v>
      </c>
      <c r="C86" s="11"/>
      <c r="D86" s="11"/>
      <c r="E86" s="11"/>
      <c r="F86" s="11"/>
      <c r="G86" s="11"/>
      <c r="H86" s="11"/>
      <c r="I86" s="11"/>
      <c r="J86" s="11"/>
      <c r="K86" s="7"/>
    </row>
    <row r="87" spans="1:11" ht="15">
      <c r="A87" s="10"/>
      <c r="B87" s="9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10"/>
      <c r="B88" s="9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10"/>
      <c r="B89" s="9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10"/>
      <c r="B90" s="9"/>
      <c r="C90" s="7"/>
      <c r="D90" s="7"/>
      <c r="E90" s="7"/>
      <c r="F90" s="7"/>
      <c r="G90" s="7"/>
      <c r="H90" s="7"/>
      <c r="I90" s="7"/>
      <c r="J90" s="7"/>
      <c r="K90" s="7"/>
    </row>
    <row r="91" spans="1:11" ht="15">
      <c r="A91" s="10"/>
      <c r="B91" s="9"/>
      <c r="C91" s="7"/>
      <c r="D91" s="7"/>
      <c r="E91" s="7"/>
      <c r="F91" s="7"/>
      <c r="G91" s="7"/>
      <c r="H91" s="7"/>
      <c r="I91" s="7"/>
      <c r="J91" s="7"/>
      <c r="K91" s="7"/>
    </row>
    <row r="92" spans="1:11" ht="15">
      <c r="A92" s="10"/>
      <c r="B92" s="9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10"/>
      <c r="B93" s="9"/>
      <c r="C93" s="7"/>
      <c r="D93" s="7"/>
      <c r="E93" s="7"/>
      <c r="F93" s="7"/>
      <c r="G93" s="7"/>
      <c r="H93" s="7"/>
      <c r="I93" s="7"/>
      <c r="J93" s="7"/>
      <c r="K93" s="7"/>
    </row>
    <row r="94" spans="1:11" ht="15">
      <c r="A94" s="10"/>
      <c r="B94" s="9"/>
      <c r="C94" s="7"/>
      <c r="D94" s="7"/>
      <c r="E94" s="7"/>
      <c r="F94" s="7"/>
      <c r="G94" s="7"/>
      <c r="H94" s="7"/>
      <c r="I94" s="7"/>
      <c r="J94" s="7"/>
      <c r="K94" s="7"/>
    </row>
    <row r="95" spans="1:11" ht="15">
      <c r="A95" s="10"/>
      <c r="B95" s="9"/>
      <c r="C95" s="7"/>
      <c r="D95" s="7"/>
      <c r="E95" s="7"/>
      <c r="F95" s="7"/>
      <c r="G95" s="7"/>
      <c r="H95" s="7"/>
      <c r="I95" s="7"/>
      <c r="J95" s="7"/>
      <c r="K95" s="7"/>
    </row>
    <row r="96" spans="1:11" ht="15">
      <c r="A96" s="7"/>
      <c r="B96" s="9"/>
      <c r="C96" s="7"/>
      <c r="D96" s="7"/>
      <c r="E96" s="7"/>
      <c r="F96" s="7"/>
      <c r="G96" s="7"/>
      <c r="H96" s="7"/>
      <c r="I96" s="7"/>
      <c r="J96" s="7"/>
      <c r="K96" s="7"/>
    </row>
    <row r="97" spans="1:11" ht="15">
      <c r="A97" s="7"/>
      <c r="B97" s="9"/>
      <c r="C97" s="7"/>
      <c r="D97" s="7"/>
      <c r="E97" s="7"/>
      <c r="F97" s="7"/>
      <c r="G97" s="7"/>
      <c r="H97" s="7"/>
      <c r="I97" s="7"/>
      <c r="J97" s="7"/>
      <c r="K97" s="7"/>
    </row>
    <row r="98" spans="1:11" ht="15">
      <c r="A98" s="7"/>
      <c r="B98" s="9"/>
      <c r="C98" s="7"/>
      <c r="D98" s="7"/>
      <c r="E98" s="7"/>
      <c r="F98" s="7"/>
      <c r="G98" s="7"/>
      <c r="H98" s="7"/>
      <c r="I98" s="7"/>
      <c r="J98" s="7"/>
      <c r="K98" s="7"/>
    </row>
    <row r="99" spans="1:11" ht="15">
      <c r="A99" s="7"/>
      <c r="B99" s="9"/>
      <c r="C99" s="7"/>
      <c r="D99" s="7"/>
      <c r="E99" s="7"/>
      <c r="F99" s="7"/>
      <c r="G99" s="7"/>
      <c r="H99" s="7"/>
      <c r="I99" s="7"/>
      <c r="J99" s="7"/>
      <c r="K99" s="7"/>
    </row>
    <row r="100" spans="1:11" ht="15">
      <c r="A100" s="7"/>
      <c r="B100" s="9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>
      <c r="A101" s="7"/>
      <c r="B101" s="9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>
      <c r="A102" s="7"/>
      <c r="B102" s="9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>
      <c r="A103" s="7"/>
      <c r="B103" s="9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>
      <c r="A104" s="7"/>
      <c r="B104" s="9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5">
      <c r="A105" s="7"/>
      <c r="B105" s="9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>
      <c r="A106" s="7"/>
      <c r="B106" s="9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>
      <c r="A107" s="7"/>
      <c r="B107" s="9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7"/>
      <c r="B108" s="9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</sheetData>
  <sheetProtection/>
  <mergeCells count="6">
    <mergeCell ref="A1:J1"/>
    <mergeCell ref="A2:J2"/>
    <mergeCell ref="A84:J84"/>
    <mergeCell ref="B81:J81"/>
    <mergeCell ref="E83:F83"/>
    <mergeCell ref="B83:C83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</cp:lastModifiedBy>
  <cp:lastPrinted>2024-01-26T11:18:39Z</cp:lastPrinted>
  <dcterms:created xsi:type="dcterms:W3CDTF">1996-10-08T23:32:33Z</dcterms:created>
  <dcterms:modified xsi:type="dcterms:W3CDTF">2024-02-07T05:52:22Z</dcterms:modified>
  <cp:category/>
  <cp:version/>
  <cp:contentType/>
  <cp:contentStatus/>
</cp:coreProperties>
</file>